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1\SZU 2021\tabulky\"/>
    </mc:Choice>
  </mc:AlternateContent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1" i="1" l="1"/>
  <c r="E11" i="1"/>
  <c r="E25" i="1"/>
  <c r="E20" i="1" s="1"/>
  <c r="F20" i="1"/>
  <c r="F30" i="1"/>
  <c r="E30" i="1"/>
  <c r="F4" i="1"/>
  <c r="H25" i="1" l="1"/>
  <c r="D11" i="1" l="1"/>
  <c r="F12" i="1" l="1"/>
  <c r="F27" i="1"/>
  <c r="D8" i="1" l="1"/>
  <c r="E29" i="1" l="1"/>
  <c r="I30" i="1" s="1"/>
  <c r="F29" i="1"/>
  <c r="H27" i="1"/>
  <c r="H29" i="1" l="1"/>
  <c r="D29" i="1"/>
  <c r="G29" i="1" s="1"/>
  <c r="H34" i="1" l="1"/>
  <c r="G34" i="1"/>
  <c r="H32" i="1"/>
  <c r="H31" i="1"/>
  <c r="G31" i="1"/>
  <c r="H30" i="1"/>
  <c r="G30" i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H7" i="1"/>
  <c r="H8" i="1"/>
  <c r="H11" i="1"/>
  <c r="H13" i="1"/>
  <c r="H15" i="1"/>
  <c r="H17" i="1"/>
  <c r="H18" i="1"/>
  <c r="H20" i="1"/>
  <c r="H22" i="1"/>
  <c r="H23" i="1"/>
  <c r="H24" i="1"/>
  <c r="H3" i="1"/>
  <c r="G3" i="1"/>
</calcChain>
</file>

<file path=xl/sharedStrings.xml><?xml version="1.0" encoding="utf-8"?>
<sst xmlns="http://schemas.openxmlformats.org/spreadsheetml/2006/main" count="35" uniqueCount="34">
  <si>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</si>
  <si>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</si>
  <si>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</si>
  <si>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</si>
  <si>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</si>
  <si>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</si>
  <si>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</si>
  <si>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</si>
  <si>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</si>
  <si>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</si>
  <si>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</si>
  <si>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</si>
  <si>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</si>
  <si>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</si>
  <si>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</si>
  <si>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</si>
  <si>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</si>
  <si>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</si>
  <si>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</si>
  <si>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</si>
  <si>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</si>
  <si>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</si>
  <si>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 xml:space="preserve">PRÍJMY KAPITOLY </t>
  </si>
  <si>
    <t xml:space="preserve">VÝDAVKY KAPITOLY CELKOM (A+B) </t>
  </si>
  <si>
    <t>0D3 - Štátna politika k Slovákom žijúcim v zahraničí</t>
  </si>
  <si>
    <t>A.4. Kapitálové výdavky (700) (bez prostriedkov EU a prostriedkov na spolufinancovanie)</t>
  </si>
  <si>
    <t>05T - Rozvojová spolupráca</t>
  </si>
  <si>
    <t>kód zdroja 131I</t>
  </si>
  <si>
    <t>0EK - Informačné technológie financované zo štátneho rozpočtu</t>
  </si>
  <si>
    <t>kód zdroja 131J</t>
  </si>
  <si>
    <t>C. Výdavky štátneho rozpočtu na realizáciu programov na rok  2021</t>
  </si>
  <si>
    <t xml:space="preserve">A.1. prostriedky štátneho rozpočtu </t>
  </si>
  <si>
    <t>kód zdroja 131K</t>
  </si>
  <si>
    <t>Počet zamestnancov rozpočtových organizácií podľa  prílohy č. 1               k UV SR č. 649/2020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</si>
</sst>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0" applyNumberFormat="0" applyProtection="0">
      <alignment vertical="center"/>
    </xf>
  </cellStyleXfs>
  <cellXfs count="9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2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7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wrapText="1" shrinkToFit="1"/>
    </xf>
    <xf numFmtId="164" fontId="5" fillId="0" borderId="21" xfId="0" applyNumberFormat="1" applyFont="1" applyFill="1" applyBorder="1" applyAlignment="1">
      <alignment horizontal="center" vertical="center" wrapText="1" shrinkToFit="1"/>
    </xf>
    <xf numFmtId="0" fontId="1" fillId="0" borderId="22" xfId="0" applyFont="1" applyBorder="1"/>
    <xf numFmtId="49" fontId="5" fillId="2" borderId="14" xfId="0" applyNumberFormat="1" applyFont="1" applyFill="1" applyBorder="1"/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8" fillId="0" borderId="14" xfId="0" applyFont="1" applyBorder="1"/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5" fillId="2" borderId="3" xfId="0" applyNumberFormat="1" applyFont="1" applyFill="1" applyBorder="1"/>
    <xf numFmtId="0" fontId="5" fillId="0" borderId="3" xfId="0" applyFont="1" applyBorder="1"/>
    <xf numFmtId="4" fontId="5" fillId="2" borderId="8" xfId="0" applyNumberFormat="1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wrapText="1"/>
    </xf>
    <xf numFmtId="3" fontId="6" fillId="2" borderId="3" xfId="0" applyNumberFormat="1" applyFont="1" applyFill="1" applyBorder="1"/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3" fontId="6" fillId="2" borderId="14" xfId="0" applyNumberFormat="1" applyFont="1" applyFill="1" applyBorder="1"/>
    <xf numFmtId="4" fontId="6" fillId="0" borderId="14" xfId="0" applyNumberFormat="1" applyFont="1" applyBorder="1"/>
    <xf numFmtId="4" fontId="6" fillId="0" borderId="14" xfId="0" applyNumberFormat="1" applyFont="1" applyFill="1" applyBorder="1" applyAlignment="1"/>
    <xf numFmtId="4" fontId="6" fillId="0" borderId="15" xfId="0" applyNumberFormat="1" applyFont="1" applyFill="1" applyBorder="1" applyAlignment="1"/>
    <xf numFmtId="4" fontId="10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4" fontId="6" fillId="0" borderId="9" xfId="0" applyNumberFormat="1" applyFont="1" applyBorder="1"/>
    <xf numFmtId="4" fontId="5" fillId="0" borderId="0" xfId="0" applyNumberFormat="1" applyFont="1" applyBorder="1"/>
    <xf numFmtId="4" fontId="1" fillId="0" borderId="0" xfId="0" applyNumberFormat="1" applyFont="1"/>
    <xf numFmtId="4" fontId="8" fillId="2" borderId="3" xfId="0" applyNumberFormat="1" applyFont="1" applyFill="1" applyBorder="1"/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  <xf numFmtId="49" fontId="6" fillId="0" borderId="3" xfId="0" applyNumberFormat="1" applyFont="1" applyFill="1" applyBorder="1" applyAlignment="1">
      <alignment vertical="top" wrapText="1"/>
    </xf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J37"/>
  <sheetViews>
    <sheetView showGridLines="0" tabSelected="1" showWhiteSpace="0" view="pageLayout" zoomScaleNormal="100" workbookViewId="0">
      <selection activeCell="F15" sqref="F15"/>
    </sheetView>
  </sheetViews>
  <sheetFormatPr defaultColWidth="9.140625"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1" customWidth="1"/>
    <col min="7" max="7" width="15.85546875" style="25" customWidth="1"/>
    <col min="8" max="8" width="15.7109375" style="25" customWidth="1"/>
    <col min="9" max="9" width="11" style="9" bestFit="1" customWidth="1"/>
    <col min="10" max="16384" width="9.140625" style="9"/>
  </cols>
  <sheetData>
    <row r="1" spans="1:9" ht="15.75" customHeight="1" thickBot="1" x14ac:dyDescent="0.25">
      <c r="A1" s="1"/>
      <c r="B1" s="39" t="s">
        <v>4</v>
      </c>
      <c r="C1" s="8"/>
      <c r="D1" s="26" t="s">
        <v>9</v>
      </c>
      <c r="E1" s="26" t="s">
        <v>10</v>
      </c>
      <c r="F1" s="40" t="s">
        <v>0</v>
      </c>
      <c r="G1" s="41" t="s">
        <v>1</v>
      </c>
      <c r="H1" s="42"/>
    </row>
    <row r="2" spans="1:9" ht="29.25" customHeight="1" thickBot="1" x14ac:dyDescent="0.25">
      <c r="A2" s="1"/>
      <c r="B2" s="43"/>
      <c r="C2" s="44"/>
      <c r="D2" s="45"/>
      <c r="E2" s="45"/>
      <c r="F2" s="46"/>
      <c r="G2" s="47" t="s">
        <v>7</v>
      </c>
      <c r="H2" s="48" t="s">
        <v>8</v>
      </c>
    </row>
    <row r="3" spans="1:9" x14ac:dyDescent="0.2">
      <c r="A3" s="7" t="s">
        <v>2</v>
      </c>
      <c r="B3" s="34" t="s">
        <v>22</v>
      </c>
      <c r="C3" s="35"/>
      <c r="D3" s="36">
        <v>4300000</v>
      </c>
      <c r="E3" s="36">
        <v>4300000</v>
      </c>
      <c r="F3" s="36">
        <v>3678446.28</v>
      </c>
      <c r="G3" s="37">
        <f>F3*100/D3</f>
        <v>85.54526232558139</v>
      </c>
      <c r="H3" s="38">
        <f>F3*100/E3</f>
        <v>85.54526232558139</v>
      </c>
    </row>
    <row r="4" spans="1:9" x14ac:dyDescent="0.2">
      <c r="A4" s="3"/>
      <c r="B4" s="15" t="s">
        <v>11</v>
      </c>
      <c r="C4" s="52"/>
      <c r="D4" s="36">
        <v>4300000</v>
      </c>
      <c r="E4" s="36">
        <v>4300000</v>
      </c>
      <c r="F4" s="36">
        <f>F3</f>
        <v>3678446.28</v>
      </c>
      <c r="G4" s="13">
        <f>F4*100/D4</f>
        <v>85.54526232558139</v>
      </c>
      <c r="H4" s="14">
        <f>F4*100/E4</f>
        <v>85.54526232558139</v>
      </c>
    </row>
    <row r="5" spans="1:9" ht="15.75" customHeight="1" x14ac:dyDescent="0.2">
      <c r="A5" s="2"/>
      <c r="B5" s="15" t="s">
        <v>12</v>
      </c>
      <c r="C5" s="52"/>
      <c r="D5" s="12">
        <v>0</v>
      </c>
      <c r="E5" s="12">
        <v>0</v>
      </c>
      <c r="F5" s="12">
        <v>0</v>
      </c>
      <c r="G5" s="13"/>
      <c r="H5" s="14"/>
    </row>
    <row r="6" spans="1:9" x14ac:dyDescent="0.2">
      <c r="A6" s="4"/>
      <c r="B6" s="51"/>
      <c r="C6" s="52"/>
      <c r="D6" s="27"/>
      <c r="E6" s="27"/>
      <c r="F6" s="27"/>
      <c r="G6" s="28"/>
      <c r="H6" s="29"/>
    </row>
    <row r="7" spans="1:9" x14ac:dyDescent="0.2">
      <c r="A7" s="4" t="s">
        <v>3</v>
      </c>
      <c r="B7" s="10" t="s">
        <v>23</v>
      </c>
      <c r="C7" s="11"/>
      <c r="D7" s="12">
        <v>154709431</v>
      </c>
      <c r="E7" s="12">
        <v>159727985.19999999</v>
      </c>
      <c r="F7" s="12">
        <v>159364500.59</v>
      </c>
      <c r="G7" s="13">
        <f t="shared" ref="G7:G34" si="0">F7*100/D7</f>
        <v>103.00891132486939</v>
      </c>
      <c r="H7" s="14">
        <f t="shared" ref="H7:H34" si="1">F7*100/E7</f>
        <v>99.772435237604199</v>
      </c>
      <c r="I7" s="85"/>
    </row>
    <row r="8" spans="1:9" x14ac:dyDescent="0.2">
      <c r="A8" s="4"/>
      <c r="B8" s="10" t="s">
        <v>13</v>
      </c>
      <c r="C8" s="52"/>
      <c r="D8" s="12">
        <f>D7</f>
        <v>154709431</v>
      </c>
      <c r="E8" s="12">
        <v>159356573.53999999</v>
      </c>
      <c r="F8" s="12">
        <v>158993088.93000001</v>
      </c>
      <c r="G8" s="13">
        <f t="shared" si="0"/>
        <v>102.76884085366457</v>
      </c>
      <c r="H8" s="14">
        <f t="shared" si="1"/>
        <v>99.771904853420594</v>
      </c>
    </row>
    <row r="9" spans="1:9" x14ac:dyDescent="0.2">
      <c r="A9" s="4"/>
      <c r="B9" s="15" t="s">
        <v>5</v>
      </c>
      <c r="C9" s="52"/>
      <c r="D9" s="31"/>
      <c r="E9" s="31"/>
      <c r="F9" s="30"/>
      <c r="G9" s="28"/>
      <c r="H9" s="29"/>
    </row>
    <row r="10" spans="1:9" x14ac:dyDescent="0.2">
      <c r="A10" s="4"/>
      <c r="B10" s="51"/>
      <c r="C10" s="52"/>
      <c r="D10" s="30"/>
      <c r="E10" s="30"/>
      <c r="F10" s="30"/>
      <c r="G10" s="28"/>
      <c r="H10" s="29"/>
    </row>
    <row r="11" spans="1:9" x14ac:dyDescent="0.2">
      <c r="A11" s="3"/>
      <c r="B11" s="15" t="s">
        <v>31</v>
      </c>
      <c r="C11" s="52"/>
      <c r="D11" s="12">
        <f>D7</f>
        <v>154709431</v>
      </c>
      <c r="E11" s="84">
        <f>E8</f>
        <v>159356573.53999999</v>
      </c>
      <c r="F11" s="12">
        <f>F8</f>
        <v>158993088.93000001</v>
      </c>
      <c r="G11" s="13">
        <f t="shared" si="0"/>
        <v>102.76884085366457</v>
      </c>
      <c r="H11" s="14">
        <f t="shared" si="1"/>
        <v>99.771904853420594</v>
      </c>
    </row>
    <row r="12" spans="1:9" x14ac:dyDescent="0.2">
      <c r="A12" s="3"/>
      <c r="B12" s="15" t="s">
        <v>14</v>
      </c>
      <c r="C12" s="52"/>
      <c r="D12" s="62">
        <v>0</v>
      </c>
      <c r="E12" s="12">
        <v>81198.2</v>
      </c>
      <c r="F12" s="12">
        <f>E12</f>
        <v>81198.2</v>
      </c>
      <c r="G12" s="13">
        <v>0</v>
      </c>
      <c r="H12" s="14">
        <f t="shared" si="1"/>
        <v>100</v>
      </c>
    </row>
    <row r="13" spans="1:9" x14ac:dyDescent="0.2">
      <c r="A13" s="3"/>
      <c r="B13" s="15" t="s">
        <v>15</v>
      </c>
      <c r="C13" s="52"/>
      <c r="D13" s="63">
        <v>55304898</v>
      </c>
      <c r="E13" s="63">
        <v>56916852.280000001</v>
      </c>
      <c r="F13" s="63">
        <v>56892425.799999997</v>
      </c>
      <c r="G13" s="13">
        <f t="shared" si="0"/>
        <v>102.87050127097243</v>
      </c>
      <c r="H13" s="14">
        <f t="shared" si="1"/>
        <v>99.957083923264349</v>
      </c>
    </row>
    <row r="14" spans="1:9" x14ac:dyDescent="0.2">
      <c r="A14" s="3"/>
      <c r="B14" s="15" t="s">
        <v>16</v>
      </c>
      <c r="C14" s="52"/>
      <c r="D14" s="64"/>
      <c r="E14" s="33"/>
      <c r="F14" s="33"/>
      <c r="G14" s="28"/>
      <c r="H14" s="29"/>
    </row>
    <row r="15" spans="1:9" x14ac:dyDescent="0.2">
      <c r="A15" s="3"/>
      <c r="B15" s="16" t="s">
        <v>17</v>
      </c>
      <c r="C15" s="52"/>
      <c r="D15" s="64">
        <v>54620691</v>
      </c>
      <c r="E15" s="64">
        <v>56584794.280000001</v>
      </c>
      <c r="F15" s="64">
        <v>56546767.799999997</v>
      </c>
      <c r="G15" s="67">
        <f t="shared" si="0"/>
        <v>103.52627688287576</v>
      </c>
      <c r="H15" s="68">
        <f t="shared" si="1"/>
        <v>99.932797352214749</v>
      </c>
    </row>
    <row r="16" spans="1:9" x14ac:dyDescent="0.2">
      <c r="A16" s="3"/>
      <c r="B16" s="53"/>
      <c r="C16" s="52"/>
      <c r="D16" s="30"/>
      <c r="E16" s="30"/>
      <c r="F16" s="30"/>
      <c r="G16" s="28"/>
      <c r="H16" s="29"/>
    </row>
    <row r="17" spans="1:10" ht="25.5" x14ac:dyDescent="0.2">
      <c r="A17" s="3"/>
      <c r="B17" s="89" t="s">
        <v>33</v>
      </c>
      <c r="C17" s="52"/>
      <c r="D17" s="12">
        <v>1189</v>
      </c>
      <c r="E17" s="12">
        <v>1215</v>
      </c>
      <c r="F17" s="12">
        <v>1174.3</v>
      </c>
      <c r="G17" s="13">
        <f t="shared" si="0"/>
        <v>98.7636669470143</v>
      </c>
      <c r="H17" s="14">
        <f t="shared" si="1"/>
        <v>96.650205761316869</v>
      </c>
    </row>
    <row r="18" spans="1:10" x14ac:dyDescent="0.2">
      <c r="A18" s="3"/>
      <c r="B18" s="17" t="s">
        <v>18</v>
      </c>
      <c r="C18" s="54"/>
      <c r="D18" s="66">
        <v>1157</v>
      </c>
      <c r="E18" s="66">
        <v>1183</v>
      </c>
      <c r="F18" s="66">
        <v>1142.6099999999999</v>
      </c>
      <c r="G18" s="67">
        <f t="shared" si="0"/>
        <v>98.756266205704392</v>
      </c>
      <c r="H18" s="68">
        <f t="shared" si="1"/>
        <v>96.58579881656803</v>
      </c>
    </row>
    <row r="19" spans="1:10" x14ac:dyDescent="0.2">
      <c r="A19" s="3"/>
      <c r="B19" s="15"/>
      <c r="C19" s="52"/>
      <c r="D19" s="30"/>
      <c r="E19" s="30"/>
      <c r="F19" s="30"/>
      <c r="G19" s="28"/>
      <c r="H19" s="29"/>
    </row>
    <row r="20" spans="1:10" ht="25.5" customHeight="1" x14ac:dyDescent="0.2">
      <c r="A20" s="3"/>
      <c r="B20" s="17" t="s">
        <v>25</v>
      </c>
      <c r="C20" s="52"/>
      <c r="D20" s="60">
        <v>3419000</v>
      </c>
      <c r="E20" s="60">
        <f>SUM(E22:E25)</f>
        <v>7015820</v>
      </c>
      <c r="F20" s="60">
        <f>SUM(F22:F25)</f>
        <v>7015449.6400000006</v>
      </c>
      <c r="G20" s="13">
        <f t="shared" si="0"/>
        <v>205.1901035390465</v>
      </c>
      <c r="H20" s="14">
        <f t="shared" si="1"/>
        <v>99.994721073231645</v>
      </c>
    </row>
    <row r="21" spans="1:10" x14ac:dyDescent="0.2">
      <c r="A21" s="3"/>
      <c r="B21" s="17" t="s">
        <v>5</v>
      </c>
      <c r="C21" s="52"/>
      <c r="D21" s="59"/>
      <c r="E21" s="30"/>
      <c r="F21" s="30"/>
      <c r="G21" s="28"/>
      <c r="H21" s="29"/>
    </row>
    <row r="22" spans="1:10" x14ac:dyDescent="0.2">
      <c r="A22" s="5"/>
      <c r="B22" s="17" t="s">
        <v>19</v>
      </c>
      <c r="C22" s="55"/>
      <c r="D22" s="59">
        <v>3419000</v>
      </c>
      <c r="E22" s="59">
        <v>1921349</v>
      </c>
      <c r="F22" s="83">
        <v>1921345.4</v>
      </c>
      <c r="G22" s="67">
        <f t="shared" si="0"/>
        <v>56.196121673003802</v>
      </c>
      <c r="H22" s="68">
        <f t="shared" si="1"/>
        <v>99.999812631645781</v>
      </c>
    </row>
    <row r="23" spans="1:10" x14ac:dyDescent="0.2">
      <c r="A23" s="5"/>
      <c r="B23" s="17" t="s">
        <v>27</v>
      </c>
      <c r="C23" s="55"/>
      <c r="D23" s="59">
        <v>0</v>
      </c>
      <c r="E23" s="59">
        <v>1263111</v>
      </c>
      <c r="F23" s="83">
        <v>1263108.26</v>
      </c>
      <c r="G23" s="67">
        <v>0</v>
      </c>
      <c r="H23" s="68">
        <f t="shared" si="1"/>
        <v>99.999783075280007</v>
      </c>
    </row>
    <row r="24" spans="1:10" x14ac:dyDescent="0.2">
      <c r="A24" s="5"/>
      <c r="B24" s="17" t="s">
        <v>29</v>
      </c>
      <c r="C24" s="55"/>
      <c r="D24" s="59">
        <v>0</v>
      </c>
      <c r="E24" s="59">
        <v>714904</v>
      </c>
      <c r="F24" s="83">
        <v>714540.42</v>
      </c>
      <c r="G24" s="67">
        <v>0</v>
      </c>
      <c r="H24" s="68">
        <f>F24*100/E24</f>
        <v>99.949142821973297</v>
      </c>
    </row>
    <row r="25" spans="1:10" x14ac:dyDescent="0.2">
      <c r="A25" s="5"/>
      <c r="B25" s="17" t="s">
        <v>32</v>
      </c>
      <c r="C25" s="55"/>
      <c r="D25" s="59">
        <v>0</v>
      </c>
      <c r="E25" s="66">
        <f>3116455.56+0.44</f>
        <v>3116456</v>
      </c>
      <c r="F25" s="66">
        <v>3116455.56</v>
      </c>
      <c r="G25" s="28"/>
      <c r="H25" s="14">
        <f>F25*100/E25</f>
        <v>99.999985881398615</v>
      </c>
    </row>
    <row r="26" spans="1:10" x14ac:dyDescent="0.2">
      <c r="A26" s="5"/>
      <c r="B26" s="17"/>
      <c r="C26" s="55"/>
      <c r="D26" s="86"/>
      <c r="E26" s="30"/>
      <c r="F26" s="30"/>
      <c r="G26" s="28"/>
      <c r="H26" s="29"/>
    </row>
    <row r="27" spans="1:10" ht="13.5" customHeight="1" x14ac:dyDescent="0.2">
      <c r="A27" s="4"/>
      <c r="B27" s="18" t="s">
        <v>20</v>
      </c>
      <c r="C27" s="52"/>
      <c r="D27" s="60">
        <v>0</v>
      </c>
      <c r="E27" s="81">
        <v>371411.66</v>
      </c>
      <c r="F27" s="82">
        <f>E27</f>
        <v>371411.66</v>
      </c>
      <c r="G27" s="13">
        <v>0</v>
      </c>
      <c r="H27" s="68">
        <f>100*F27/E27</f>
        <v>100</v>
      </c>
    </row>
    <row r="28" spans="1:10" s="19" customFormat="1" ht="25.5" customHeight="1" x14ac:dyDescent="0.2">
      <c r="A28" s="6"/>
      <c r="B28" s="17"/>
      <c r="C28" s="56"/>
      <c r="D28" s="32"/>
      <c r="E28" s="58"/>
      <c r="F28" s="65"/>
      <c r="G28" s="28"/>
      <c r="H28" s="29"/>
    </row>
    <row r="29" spans="1:10" ht="27" customHeight="1" x14ac:dyDescent="0.2">
      <c r="A29" s="3"/>
      <c r="B29" s="20" t="s">
        <v>30</v>
      </c>
      <c r="C29" s="54"/>
      <c r="D29" s="12">
        <f>SUM(D30:D34)</f>
        <v>152562692</v>
      </c>
      <c r="E29" s="12">
        <f t="shared" ref="E29:F29" si="2">SUM(E30:E34)</f>
        <v>159356573.53999999</v>
      </c>
      <c r="F29" s="12">
        <f t="shared" si="2"/>
        <v>158993088.93000004</v>
      </c>
      <c r="G29" s="87">
        <f t="shared" si="0"/>
        <v>104.21492099129979</v>
      </c>
      <c r="H29" s="88">
        <f t="shared" si="1"/>
        <v>99.771904853420608</v>
      </c>
      <c r="I29" s="21"/>
      <c r="J29" s="21"/>
    </row>
    <row r="30" spans="1:10" x14ac:dyDescent="0.2">
      <c r="A30" s="3"/>
      <c r="B30" s="10" t="s">
        <v>6</v>
      </c>
      <c r="C30" s="52"/>
      <c r="D30" s="74">
        <v>111150728</v>
      </c>
      <c r="E30" s="66">
        <f>114744222.27+2772967+81198.2</f>
        <v>117598387.47</v>
      </c>
      <c r="F30" s="66">
        <f>114664391.67+2769281.08+81198.2</f>
        <v>117514870.95</v>
      </c>
      <c r="G30" s="75">
        <f t="shared" si="0"/>
        <v>105.72568714979536</v>
      </c>
      <c r="H30" s="76">
        <f t="shared" si="1"/>
        <v>99.928981577216518</v>
      </c>
      <c r="I30" s="21">
        <f>E29-E8</f>
        <v>0</v>
      </c>
      <c r="J30" s="21"/>
    </row>
    <row r="31" spans="1:10" x14ac:dyDescent="0.2">
      <c r="A31" s="3"/>
      <c r="B31" s="10" t="s">
        <v>26</v>
      </c>
      <c r="C31" s="52"/>
      <c r="D31" s="74">
        <v>8912821</v>
      </c>
      <c r="E31" s="66">
        <v>7083780</v>
      </c>
      <c r="F31" s="66">
        <v>6948190.7599999998</v>
      </c>
      <c r="G31" s="75">
        <f t="shared" si="0"/>
        <v>77.957256855040626</v>
      </c>
      <c r="H31" s="76">
        <f t="shared" si="1"/>
        <v>98.085919664359992</v>
      </c>
    </row>
    <row r="32" spans="1:10" x14ac:dyDescent="0.2">
      <c r="A32" s="3"/>
      <c r="B32" s="22" t="s">
        <v>21</v>
      </c>
      <c r="C32" s="54"/>
      <c r="D32" s="73">
        <v>21643523</v>
      </c>
      <c r="E32" s="66">
        <v>23848523</v>
      </c>
      <c r="F32" s="66">
        <v>23740889.77</v>
      </c>
      <c r="G32" s="75">
        <v>0</v>
      </c>
      <c r="H32" s="76">
        <f t="shared" si="1"/>
        <v>99.548679681337077</v>
      </c>
      <c r="J32" s="23"/>
    </row>
    <row r="33" spans="1:10" ht="24.75" customHeight="1" x14ac:dyDescent="0.2">
      <c r="A33" s="3"/>
      <c r="B33" s="24" t="s">
        <v>28</v>
      </c>
      <c r="C33" s="61"/>
      <c r="D33" s="69">
        <v>7326144</v>
      </c>
      <c r="E33" s="70">
        <v>5252049.07</v>
      </c>
      <c r="F33" s="70">
        <v>5248778.6100000003</v>
      </c>
      <c r="G33" s="71">
        <v>0</v>
      </c>
      <c r="H33" s="72">
        <v>0</v>
      </c>
      <c r="J33" s="23"/>
    </row>
    <row r="34" spans="1:10" ht="13.5" thickBot="1" x14ac:dyDescent="0.25">
      <c r="A34" s="49"/>
      <c r="B34" s="50" t="s">
        <v>24</v>
      </c>
      <c r="C34" s="57"/>
      <c r="D34" s="77">
        <v>3529476</v>
      </c>
      <c r="E34" s="78">
        <v>5573834</v>
      </c>
      <c r="F34" s="78">
        <v>5540358.8399999999</v>
      </c>
      <c r="G34" s="79">
        <f t="shared" si="0"/>
        <v>156.9739768736209</v>
      </c>
      <c r="H34" s="80">
        <f t="shared" si="1"/>
        <v>99.399423090102786</v>
      </c>
      <c r="I34" s="85"/>
    </row>
    <row r="36" spans="1:10" x14ac:dyDescent="0.2">
      <c r="D36" s="21"/>
      <c r="E36" s="21"/>
    </row>
    <row r="37" spans="1:10" x14ac:dyDescent="0.2">
      <c r="D37" s="21"/>
      <c r="E37" s="2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6" fitToWidth="0" orientation="landscape" r:id="rId1"/>
  <headerFooter>
    <oddHeader xml:space="preserve">&amp;C&amp;"Arial CE,Tučné"Záväzné ukazovatele kapitoly štátneho rozpočtu  za rok 2021
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Tvrdonova Petra /FINO/MZV</cp:lastModifiedBy>
  <cp:lastPrinted>2016-04-11T12:42:41Z</cp:lastPrinted>
  <dcterms:created xsi:type="dcterms:W3CDTF">2005-02-16T12:18:06Z</dcterms:created>
  <dcterms:modified xsi:type="dcterms:W3CDTF">2022-05-09T09:06:28Z</dcterms:modified>
</cp:coreProperties>
</file>