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35" windowWidth="11340" windowHeight="673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30" i="1" l="1"/>
  <c r="F29" i="1"/>
  <c r="F12" i="1"/>
  <c r="F9" i="1"/>
  <c r="H5" i="1"/>
  <c r="G5" i="1"/>
  <c r="F5" i="1"/>
  <c r="F23" i="1" l="1"/>
  <c r="G8" i="1"/>
  <c r="G9" i="1"/>
  <c r="G12" i="1"/>
  <c r="G14" i="1"/>
  <c r="G16" i="1"/>
  <c r="G18" i="1"/>
  <c r="G19" i="1"/>
  <c r="G21" i="1"/>
  <c r="G23" i="1"/>
  <c r="G29" i="1"/>
  <c r="G30" i="1"/>
  <c r="G31" i="1"/>
  <c r="G32" i="1"/>
  <c r="H8" i="1"/>
  <c r="H9" i="1"/>
  <c r="H12" i="1"/>
  <c r="H14" i="1"/>
  <c r="H16" i="1"/>
  <c r="H18" i="1"/>
  <c r="H19" i="1"/>
  <c r="H21" i="1"/>
  <c r="H23" i="1"/>
  <c r="H24" i="1"/>
  <c r="H25" i="1"/>
  <c r="H29" i="1"/>
  <c r="H30" i="1"/>
  <c r="H31" i="1"/>
  <c r="H32" i="1"/>
  <c r="H34" i="1"/>
  <c r="H4" i="1"/>
  <c r="G4" i="1"/>
  <c r="E29" i="1" l="1"/>
  <c r="D29" i="1"/>
  <c r="D21" i="1"/>
</calcChain>
</file>

<file path=xl/sharedStrings.xml><?xml version="1.0" encoding="utf-8"?>
<sst xmlns="http://schemas.openxmlformats.org/spreadsheetml/2006/main" count="34" uniqueCount="33">
  <si>
    <t>Skutočnosť</t>
  </si>
  <si>
    <t>% plnenia</t>
  </si>
  <si>
    <t>I.</t>
  </si>
  <si>
    <t>II.</t>
  </si>
  <si>
    <t>ZÁVÄZNÝ UKAZOVATEĽ</t>
  </si>
  <si>
    <t>z toho:</t>
  </si>
  <si>
    <t>06U - Rozvoj zahraničných vzťahov</t>
  </si>
  <si>
    <t>schválený rozpočet</t>
  </si>
  <si>
    <t>upravený rozpočet</t>
  </si>
  <si>
    <t>Schválený rozpočet</t>
  </si>
  <si>
    <t>Upravený rozpočet</t>
  </si>
  <si>
    <t xml:space="preserve">  A. Záväzný ukazovateľ</t>
  </si>
  <si>
    <t xml:space="preserve">  B. Prostriedky Európskej únie</t>
  </si>
  <si>
    <t>A. Výdavky spolu bez prostriedkov Európskej únie</t>
  </si>
  <si>
    <t>A.1. prostriedky štátneho rozpočtu (kód zdroja 111)</t>
  </si>
  <si>
    <t>A.2. prostiedky na spolufinancovanie</t>
  </si>
  <si>
    <t>A.3. mzdy, platy, služobné príjmy a OOV (610, kód zdroja 111)</t>
  </si>
  <si>
    <t xml:space="preserve">       z toho:</t>
  </si>
  <si>
    <t xml:space="preserve">      mzdy, platy, služ. príjmy a OOV aparátu ústred. orgánu</t>
  </si>
  <si>
    <t>Počet zamestnancov rozpočtových organizácií podľa  prílohy č. 1 k UV SR č. 651/2011</t>
  </si>
  <si>
    <t>z toho: aparát ústredného orgánu</t>
  </si>
  <si>
    <t>A.4. Kapitálové výdavky (700) (bez prostriedkov na spolufinancovanie)</t>
  </si>
  <si>
    <t>kód zdroja 111</t>
  </si>
  <si>
    <t>kód zdroja 131A</t>
  </si>
  <si>
    <t>kód zdroja 131B</t>
  </si>
  <si>
    <t>B.  Prostriedky z rozpočtu EÚ</t>
  </si>
  <si>
    <t>C. Výdavky štátneho rozpočtu na realizáciu programov na rok  2012</t>
  </si>
  <si>
    <t>05T - Oficiálna rozvojová pomoc</t>
  </si>
  <si>
    <t>097 - Príspevky SR do MO</t>
  </si>
  <si>
    <t>0AU - Vysielanie civilných expertov do aktivít krízového manažmentu mimo územia SR</t>
  </si>
  <si>
    <t>0D3 - Pomoc krajanom v zahraničí</t>
  </si>
  <si>
    <t xml:space="preserve">PRÍJMY KAPITOLY </t>
  </si>
  <si>
    <t xml:space="preserve">VÝDAVKY KAPITOLY CELKOM (A+B)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</si>
</sst>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 CE"/>
      <charset val="238"/>
    </font>
    <font>
      <sz val="10"/>
      <name val="Times New Roman CE"/>
      <family val="1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1" xfId="0" applyFont="1" applyBorder="1"/>
    <xf numFmtId="0" fontId="2" fillId="0" borderId="2" xfId="0" applyFont="1" applyBorder="1" applyAlignment="1">
      <alignment horizontal="center"/>
    </xf>
    <xf numFmtId="0" fontId="3" fillId="0" borderId="2" xfId="0" applyFont="1" applyBorder="1"/>
    <xf numFmtId="0" fontId="2" fillId="0" borderId="2" xfId="0" applyFont="1" applyBorder="1"/>
    <xf numFmtId="49" fontId="3" fillId="0" borderId="2" xfId="0" applyNumberFormat="1" applyFont="1" applyBorder="1"/>
    <xf numFmtId="0" fontId="3" fillId="0" borderId="2" xfId="0" applyFont="1" applyBorder="1" applyAlignment="1">
      <alignment wrapText="1"/>
    </xf>
    <xf numFmtId="0" fontId="1" fillId="0" borderId="2" xfId="0" applyFont="1" applyBorder="1"/>
    <xf numFmtId="0" fontId="4" fillId="0" borderId="2" xfId="0" applyFont="1" applyBorder="1"/>
    <xf numFmtId="0" fontId="6" fillId="0" borderId="6" xfId="0" applyFont="1" applyBorder="1"/>
    <xf numFmtId="0" fontId="1" fillId="0" borderId="0" xfId="0" applyFont="1"/>
    <xf numFmtId="0" fontId="6" fillId="0" borderId="0" xfId="0" applyFont="1" applyBorder="1"/>
    <xf numFmtId="164" fontId="5" fillId="0" borderId="17" xfId="0" applyNumberFormat="1" applyFont="1" applyBorder="1" applyAlignment="1">
      <alignment horizontal="center" vertical="center" wrapText="1" shrinkToFit="1"/>
    </xf>
    <xf numFmtId="164" fontId="5" fillId="0" borderId="18" xfId="0" applyNumberFormat="1" applyFont="1" applyFill="1" applyBorder="1" applyAlignment="1">
      <alignment horizontal="center" vertical="center" wrapText="1" shrinkToFit="1"/>
    </xf>
    <xf numFmtId="0" fontId="5" fillId="2" borderId="4" xfId="0" applyFont="1" applyFill="1" applyBorder="1"/>
    <xf numFmtId="0" fontId="6" fillId="0" borderId="4" xfId="0" applyFont="1" applyBorder="1"/>
    <xf numFmtId="4" fontId="5" fillId="0" borderId="4" xfId="0" applyNumberFormat="1" applyFont="1" applyBorder="1"/>
    <xf numFmtId="4" fontId="5" fillId="0" borderId="4" xfId="0" applyNumberFormat="1" applyFont="1" applyFill="1" applyBorder="1"/>
    <xf numFmtId="4" fontId="5" fillId="0" borderId="9" xfId="0" applyNumberFormat="1" applyFont="1" applyFill="1" applyBorder="1"/>
    <xf numFmtId="0" fontId="6" fillId="2" borderId="4" xfId="0" applyFont="1" applyFill="1" applyBorder="1"/>
    <xf numFmtId="4" fontId="6" fillId="0" borderId="4" xfId="0" applyNumberFormat="1" applyFont="1" applyBorder="1"/>
    <xf numFmtId="4" fontId="5" fillId="2" borderId="15" xfId="0" applyNumberFormat="1" applyFont="1" applyFill="1" applyBorder="1"/>
    <xf numFmtId="4" fontId="5" fillId="0" borderId="4" xfId="0" applyNumberFormat="1" applyFont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0" fontId="6" fillId="2" borderId="4" xfId="0" applyFont="1" applyFill="1" applyBorder="1" applyAlignment="1">
      <alignment vertical="top" wrapText="1"/>
    </xf>
    <xf numFmtId="49" fontId="6" fillId="2" borderId="4" xfId="0" applyNumberFormat="1" applyFont="1" applyFill="1" applyBorder="1" applyAlignment="1">
      <alignment wrapText="1"/>
    </xf>
    <xf numFmtId="49" fontId="6" fillId="2" borderId="4" xfId="0" applyNumberFormat="1" applyFont="1" applyFill="1" applyBorder="1" applyAlignment="1">
      <alignment vertical="top" wrapText="1"/>
    </xf>
    <xf numFmtId="0" fontId="6" fillId="2" borderId="4" xfId="0" applyFont="1" applyFill="1" applyBorder="1" applyAlignment="1">
      <alignment wrapText="1"/>
    </xf>
    <xf numFmtId="0" fontId="5" fillId="0" borderId="4" xfId="0" applyFont="1" applyBorder="1"/>
    <xf numFmtId="3" fontId="7" fillId="2" borderId="4" xfId="0" applyNumberFormat="1" applyFont="1" applyFill="1" applyBorder="1"/>
    <xf numFmtId="3" fontId="8" fillId="2" borderId="4" xfId="0" applyNumberFormat="1" applyFont="1" applyFill="1" applyBorder="1"/>
    <xf numFmtId="49" fontId="6" fillId="0" borderId="4" xfId="0" applyNumberFormat="1" applyFont="1" applyBorder="1"/>
    <xf numFmtId="4" fontId="6" fillId="2" borderId="4" xfId="0" applyNumberFormat="1" applyFont="1" applyFill="1" applyBorder="1"/>
    <xf numFmtId="4" fontId="6" fillId="0" borderId="22" xfId="0" applyNumberFormat="1" applyFont="1" applyBorder="1"/>
    <xf numFmtId="0" fontId="5" fillId="2" borderId="4" xfId="0" applyFont="1" applyFill="1" applyBorder="1" applyAlignment="1"/>
    <xf numFmtId="0" fontId="6" fillId="0" borderId="4" xfId="0" applyFont="1" applyBorder="1" applyAlignment="1">
      <alignment wrapText="1"/>
    </xf>
    <xf numFmtId="4" fontId="6" fillId="0" borderId="4" xfId="0" applyNumberFormat="1" applyFont="1" applyBorder="1" applyAlignment="1">
      <alignment wrapText="1"/>
    </xf>
    <xf numFmtId="0" fontId="1" fillId="0" borderId="0" xfId="0" applyFont="1" applyAlignment="1">
      <alignment wrapText="1"/>
    </xf>
    <xf numFmtId="0" fontId="5" fillId="2" borderId="4" xfId="0" applyFont="1" applyFill="1" applyBorder="1" applyAlignment="1">
      <alignment vertical="center" wrapText="1"/>
    </xf>
    <xf numFmtId="3" fontId="7" fillId="2" borderId="4" xfId="0" applyNumberFormat="1" applyFont="1" applyFill="1" applyBorder="1" applyAlignment="1">
      <alignment vertical="center"/>
    </xf>
    <xf numFmtId="4" fontId="5" fillId="0" borderId="4" xfId="0" applyNumberFormat="1" applyFont="1" applyBorder="1" applyAlignment="1">
      <alignment vertical="center"/>
    </xf>
    <xf numFmtId="4" fontId="5" fillId="0" borderId="4" xfId="0" applyNumberFormat="1" applyFont="1" applyFill="1" applyBorder="1" applyAlignment="1">
      <alignment vertical="center"/>
    </xf>
    <xf numFmtId="4" fontId="5" fillId="0" borderId="9" xfId="0" applyNumberFormat="1" applyFont="1" applyFill="1" applyBorder="1" applyAlignment="1">
      <alignment vertical="center"/>
    </xf>
    <xf numFmtId="3" fontId="1" fillId="0" borderId="0" xfId="0" applyNumberFormat="1" applyFont="1"/>
    <xf numFmtId="0" fontId="5" fillId="2" borderId="4" xfId="0" applyFont="1" applyFill="1" applyBorder="1" applyAlignment="1">
      <alignment wrapText="1"/>
    </xf>
    <xf numFmtId="3" fontId="8" fillId="2" borderId="4" xfId="0" applyNumberFormat="1" applyFont="1" applyFill="1" applyBorder="1" applyAlignment="1">
      <alignment wrapText="1"/>
    </xf>
    <xf numFmtId="3" fontId="1" fillId="0" borderId="0" xfId="0" applyNumberFormat="1" applyFont="1" applyBorder="1"/>
    <xf numFmtId="0" fontId="5" fillId="2" borderId="4" xfId="0" applyFont="1" applyFill="1" applyBorder="1" applyAlignment="1">
      <alignment horizontal="left" vertical="center" wrapText="1"/>
    </xf>
    <xf numFmtId="0" fontId="5" fillId="0" borderId="5" xfId="0" applyFont="1" applyBorder="1"/>
    <xf numFmtId="3" fontId="8" fillId="2" borderId="4" xfId="0" applyNumberFormat="1" applyFont="1" applyFill="1" applyBorder="1" applyAlignment="1">
      <alignment horizontal="right" vertical="center"/>
    </xf>
    <xf numFmtId="4" fontId="6" fillId="0" borderId="17" xfId="0" applyNumberFormat="1" applyFont="1" applyBorder="1" applyAlignment="1">
      <alignment vertical="center"/>
    </xf>
    <xf numFmtId="0" fontId="1" fillId="0" borderId="13" xfId="0" applyFont="1" applyBorder="1"/>
    <xf numFmtId="49" fontId="5" fillId="2" borderId="5" xfId="0" applyNumberFormat="1" applyFont="1" applyFill="1" applyBorder="1"/>
    <xf numFmtId="0" fontId="6" fillId="0" borderId="21" xfId="0" applyFont="1" applyBorder="1"/>
    <xf numFmtId="3" fontId="8" fillId="2" borderId="5" xfId="0" applyNumberFormat="1" applyFont="1" applyFill="1" applyBorder="1"/>
    <xf numFmtId="4" fontId="6" fillId="0" borderId="5" xfId="0" applyNumberFormat="1" applyFont="1" applyBorder="1"/>
    <xf numFmtId="4" fontId="5" fillId="0" borderId="5" xfId="0" applyNumberFormat="1" applyFont="1" applyFill="1" applyBorder="1"/>
    <xf numFmtId="4" fontId="5" fillId="0" borderId="8" xfId="0" applyNumberFormat="1" applyFont="1" applyFill="1" applyBorder="1"/>
    <xf numFmtId="164" fontId="1" fillId="0" borderId="0" xfId="0" applyNumberFormat="1" applyFont="1"/>
    <xf numFmtId="164" fontId="5" fillId="0" borderId="3" xfId="0" applyNumberFormat="1" applyFont="1" applyBorder="1" applyAlignment="1">
      <alignment horizontal="center" vertical="center" shrinkToFit="1"/>
    </xf>
    <xf numFmtId="164" fontId="5" fillId="0" borderId="10" xfId="0" applyNumberFormat="1" applyFont="1" applyBorder="1" applyAlignment="1">
      <alignment horizontal="center" vertical="center" shrinkToFit="1"/>
    </xf>
    <xf numFmtId="3" fontId="5" fillId="0" borderId="11" xfId="0" applyNumberFormat="1" applyFont="1" applyBorder="1" applyAlignment="1">
      <alignment horizontal="center" vertical="center"/>
    </xf>
    <xf numFmtId="3" fontId="5" fillId="0" borderId="20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showGridLines="0" tabSelected="1" view="pageLayout" topLeftCell="A7" zoomScaleNormal="100" workbookViewId="0">
      <selection activeCell="F31" sqref="F30:F31"/>
    </sheetView>
  </sheetViews>
  <sheetFormatPr defaultRowHeight="12.75" x14ac:dyDescent="0.2"/>
  <cols>
    <col min="1" max="1" width="3.7109375" style="10" customWidth="1"/>
    <col min="2" max="2" width="53" style="10" customWidth="1"/>
    <col min="3" max="3" width="17.140625" style="10" hidden="1" customWidth="1"/>
    <col min="4" max="4" width="17.140625" style="10" customWidth="1"/>
    <col min="5" max="5" width="16.140625" style="10" customWidth="1"/>
    <col min="6" max="6" width="15.28515625" style="43" customWidth="1"/>
    <col min="7" max="7" width="12.7109375" style="58" customWidth="1"/>
    <col min="8" max="8" width="15.7109375" style="58" customWidth="1"/>
    <col min="9" max="16384" width="9.140625" style="10"/>
  </cols>
  <sheetData>
    <row r="1" spans="1:8" ht="13.5" thickBot="1" x14ac:dyDescent="0.25"/>
    <row r="2" spans="1:8" ht="15.75" customHeight="1" x14ac:dyDescent="0.2">
      <c r="A2" s="1"/>
      <c r="B2" s="63" t="s">
        <v>4</v>
      </c>
      <c r="C2" s="9"/>
      <c r="D2" s="65" t="s">
        <v>9</v>
      </c>
      <c r="E2" s="65" t="s">
        <v>10</v>
      </c>
      <c r="F2" s="61" t="s">
        <v>0</v>
      </c>
      <c r="G2" s="59" t="s">
        <v>1</v>
      </c>
      <c r="H2" s="60"/>
    </row>
    <row r="3" spans="1:8" ht="29.25" customHeight="1" x14ac:dyDescent="0.2">
      <c r="A3" s="7"/>
      <c r="B3" s="64"/>
      <c r="C3" s="11"/>
      <c r="D3" s="66"/>
      <c r="E3" s="67"/>
      <c r="F3" s="62"/>
      <c r="G3" s="12" t="s">
        <v>7</v>
      </c>
      <c r="H3" s="13" t="s">
        <v>8</v>
      </c>
    </row>
    <row r="4" spans="1:8" x14ac:dyDescent="0.2">
      <c r="A4" s="8" t="s">
        <v>2</v>
      </c>
      <c r="B4" s="14" t="s">
        <v>31</v>
      </c>
      <c r="C4" s="15"/>
      <c r="D4" s="16">
        <v>2730000</v>
      </c>
      <c r="E4" s="16">
        <v>2730000</v>
      </c>
      <c r="F4" s="16">
        <v>3030445.48</v>
      </c>
      <c r="G4" s="17">
        <f>F4*100/D4</f>
        <v>111.00532893772893</v>
      </c>
      <c r="H4" s="18">
        <f>F4*100/E4</f>
        <v>111.00532893772893</v>
      </c>
    </row>
    <row r="5" spans="1:8" x14ac:dyDescent="0.2">
      <c r="A5" s="3"/>
      <c r="B5" s="19" t="s">
        <v>11</v>
      </c>
      <c r="C5" s="15"/>
      <c r="D5" s="20">
        <v>2730000</v>
      </c>
      <c r="E5" s="20">
        <v>2730000</v>
      </c>
      <c r="F5" s="20">
        <f>F4-321249.97</f>
        <v>2709195.51</v>
      </c>
      <c r="G5" s="17">
        <f>F5*100/D5</f>
        <v>99.237930769230772</v>
      </c>
      <c r="H5" s="18">
        <f>F5*100/E5</f>
        <v>99.237930769230772</v>
      </c>
    </row>
    <row r="6" spans="1:8" ht="15.75" customHeight="1" x14ac:dyDescent="0.2">
      <c r="A6" s="2"/>
      <c r="B6" s="19" t="s">
        <v>12</v>
      </c>
      <c r="C6" s="15"/>
      <c r="D6" s="16">
        <v>0</v>
      </c>
      <c r="E6" s="16">
        <v>0</v>
      </c>
      <c r="F6" s="16">
        <v>321249.96999999997</v>
      </c>
      <c r="G6" s="17"/>
      <c r="H6" s="18"/>
    </row>
    <row r="7" spans="1:8" x14ac:dyDescent="0.2">
      <c r="A7" s="4"/>
      <c r="B7" s="19"/>
      <c r="C7" s="15"/>
      <c r="D7" s="16"/>
      <c r="E7" s="16"/>
      <c r="F7" s="16"/>
      <c r="G7" s="17"/>
      <c r="H7" s="18"/>
    </row>
    <row r="8" spans="1:8" x14ac:dyDescent="0.2">
      <c r="A8" s="4" t="s">
        <v>3</v>
      </c>
      <c r="B8" s="14" t="s">
        <v>32</v>
      </c>
      <c r="C8" s="15"/>
      <c r="D8" s="16">
        <v>122977167</v>
      </c>
      <c r="E8" s="16">
        <v>125143016.98999999</v>
      </c>
      <c r="F8" s="16">
        <v>124891360.7</v>
      </c>
      <c r="G8" s="17">
        <f t="shared" ref="G5:G32" si="0">F8*100/D8</f>
        <v>101.55654398836494</v>
      </c>
      <c r="H8" s="18">
        <f t="shared" ref="H5:H34" si="1">F8*100/E8</f>
        <v>99.798905047957973</v>
      </c>
    </row>
    <row r="9" spans="1:8" x14ac:dyDescent="0.2">
      <c r="A9" s="4"/>
      <c r="B9" s="14" t="s">
        <v>13</v>
      </c>
      <c r="C9" s="15"/>
      <c r="D9" s="20">
        <v>122977167</v>
      </c>
      <c r="E9" s="20">
        <v>125143016.98999999</v>
      </c>
      <c r="F9" s="20">
        <f>124891360.7-321249.97</f>
        <v>124570110.73</v>
      </c>
      <c r="G9" s="17">
        <f t="shared" si="0"/>
        <v>101.29531665825412</v>
      </c>
      <c r="H9" s="18">
        <f t="shared" si="1"/>
        <v>99.542198778821373</v>
      </c>
    </row>
    <row r="10" spans="1:8" x14ac:dyDescent="0.2">
      <c r="A10" s="4"/>
      <c r="B10" s="19" t="s">
        <v>5</v>
      </c>
      <c r="C10" s="15"/>
      <c r="D10" s="21"/>
      <c r="E10" s="21"/>
      <c r="F10" s="20"/>
      <c r="G10" s="17"/>
      <c r="H10" s="18"/>
    </row>
    <row r="11" spans="1:8" x14ac:dyDescent="0.2">
      <c r="A11" s="4"/>
      <c r="B11" s="19"/>
      <c r="C11" s="15"/>
      <c r="D11" s="20"/>
      <c r="E11" s="20"/>
      <c r="F11" s="20"/>
      <c r="G11" s="17"/>
      <c r="H11" s="18"/>
    </row>
    <row r="12" spans="1:8" x14ac:dyDescent="0.2">
      <c r="A12" s="3"/>
      <c r="B12" s="19" t="s">
        <v>14</v>
      </c>
      <c r="C12" s="15"/>
      <c r="D12" s="20">
        <v>122977167</v>
      </c>
      <c r="E12" s="20">
        <v>120588172.66</v>
      </c>
      <c r="F12" s="20">
        <f>120042652.46-321249.97</f>
        <v>119721402.48999999</v>
      </c>
      <c r="G12" s="17">
        <f t="shared" si="0"/>
        <v>97.352545525788543</v>
      </c>
      <c r="H12" s="18">
        <f t="shared" si="1"/>
        <v>99.281214607634979</v>
      </c>
    </row>
    <row r="13" spans="1:8" x14ac:dyDescent="0.2">
      <c r="A13" s="3"/>
      <c r="B13" s="19" t="s">
        <v>15</v>
      </c>
      <c r="C13" s="15"/>
      <c r="D13" s="21"/>
      <c r="E13" s="16"/>
      <c r="F13" s="20"/>
      <c r="G13" s="17"/>
      <c r="H13" s="18"/>
    </row>
    <row r="14" spans="1:8" x14ac:dyDescent="0.2">
      <c r="A14" s="3"/>
      <c r="B14" s="19" t="s">
        <v>16</v>
      </c>
      <c r="C14" s="15"/>
      <c r="D14" s="22">
        <v>50695879</v>
      </c>
      <c r="E14" s="22">
        <v>47558847</v>
      </c>
      <c r="F14" s="22">
        <v>47450050.039999999</v>
      </c>
      <c r="G14" s="17">
        <f t="shared" si="0"/>
        <v>93.597450080705769</v>
      </c>
      <c r="H14" s="18">
        <f t="shared" si="1"/>
        <v>99.771237179067867</v>
      </c>
    </row>
    <row r="15" spans="1:8" x14ac:dyDescent="0.2">
      <c r="A15" s="3"/>
      <c r="B15" s="19" t="s">
        <v>17</v>
      </c>
      <c r="C15" s="15"/>
      <c r="D15" s="23"/>
      <c r="E15" s="23"/>
      <c r="F15" s="23"/>
      <c r="G15" s="17"/>
      <c r="H15" s="18"/>
    </row>
    <row r="16" spans="1:8" x14ac:dyDescent="0.2">
      <c r="A16" s="3"/>
      <c r="B16" s="24" t="s">
        <v>18</v>
      </c>
      <c r="C16" s="15"/>
      <c r="D16" s="23">
        <v>50534753</v>
      </c>
      <c r="E16" s="23">
        <v>47322927.770000003</v>
      </c>
      <c r="F16" s="23">
        <v>47216870.369999997</v>
      </c>
      <c r="G16" s="17">
        <f t="shared" si="0"/>
        <v>93.434453652123324</v>
      </c>
      <c r="H16" s="18">
        <f t="shared" si="1"/>
        <v>99.775885802088439</v>
      </c>
    </row>
    <row r="17" spans="1:10" x14ac:dyDescent="0.2">
      <c r="A17" s="3"/>
      <c r="B17" s="25"/>
      <c r="C17" s="15"/>
      <c r="D17" s="20"/>
      <c r="E17" s="20"/>
      <c r="F17" s="20"/>
      <c r="G17" s="17"/>
      <c r="H17" s="18"/>
    </row>
    <row r="18" spans="1:10" ht="25.5" x14ac:dyDescent="0.2">
      <c r="A18" s="3"/>
      <c r="B18" s="26" t="s">
        <v>19</v>
      </c>
      <c r="C18" s="15"/>
      <c r="D18" s="20">
        <v>1181</v>
      </c>
      <c r="E18" s="20">
        <v>1210</v>
      </c>
      <c r="F18" s="20">
        <v>1137.68</v>
      </c>
      <c r="G18" s="17">
        <f t="shared" si="0"/>
        <v>96.331922099915332</v>
      </c>
      <c r="H18" s="18">
        <f t="shared" si="1"/>
        <v>94.023140495867764</v>
      </c>
    </row>
    <row r="19" spans="1:10" x14ac:dyDescent="0.2">
      <c r="A19" s="3"/>
      <c r="B19" s="27" t="s">
        <v>20</v>
      </c>
      <c r="C19" s="28"/>
      <c r="D19" s="20">
        <v>1169</v>
      </c>
      <c r="E19" s="20">
        <v>1180</v>
      </c>
      <c r="F19" s="20">
        <v>1122.0999999999999</v>
      </c>
      <c r="G19" s="17">
        <f t="shared" si="0"/>
        <v>95.988023952095801</v>
      </c>
      <c r="H19" s="18">
        <f t="shared" si="1"/>
        <v>95.093220338983045</v>
      </c>
    </row>
    <row r="20" spans="1:10" x14ac:dyDescent="0.2">
      <c r="A20" s="3"/>
      <c r="B20" s="19"/>
      <c r="C20" s="15"/>
      <c r="D20" s="20"/>
      <c r="E20" s="20"/>
      <c r="F20" s="20"/>
      <c r="G20" s="17"/>
      <c r="H20" s="18"/>
    </row>
    <row r="21" spans="1:10" ht="12.75" customHeight="1" x14ac:dyDescent="0.2">
      <c r="A21" s="3"/>
      <c r="B21" s="27" t="s">
        <v>21</v>
      </c>
      <c r="C21" s="15"/>
      <c r="D21" s="29">
        <f>D23+D24+D25</f>
        <v>7649224</v>
      </c>
      <c r="E21" s="16">
        <v>6307420.5999999996</v>
      </c>
      <c r="F21" s="16">
        <v>6264123.4699999997</v>
      </c>
      <c r="G21" s="17">
        <f t="shared" si="0"/>
        <v>81.892273909091955</v>
      </c>
      <c r="H21" s="18">
        <f t="shared" si="1"/>
        <v>99.313552516221932</v>
      </c>
    </row>
    <row r="22" spans="1:10" x14ac:dyDescent="0.2">
      <c r="A22" s="3"/>
      <c r="B22" s="27" t="s">
        <v>5</v>
      </c>
      <c r="C22" s="15"/>
      <c r="D22" s="30"/>
      <c r="E22" s="20"/>
      <c r="F22" s="20"/>
      <c r="G22" s="17"/>
      <c r="H22" s="18"/>
    </row>
    <row r="23" spans="1:10" x14ac:dyDescent="0.2">
      <c r="A23" s="5"/>
      <c r="B23" s="27" t="s">
        <v>22</v>
      </c>
      <c r="C23" s="31"/>
      <c r="D23" s="30">
        <v>7649224</v>
      </c>
      <c r="E23" s="32">
        <v>3733194.6</v>
      </c>
      <c r="F23" s="33">
        <f>2134319.84+38636+1543712</f>
        <v>3716667.84</v>
      </c>
      <c r="G23" s="17">
        <f t="shared" si="0"/>
        <v>48.588822081821633</v>
      </c>
      <c r="H23" s="18">
        <f t="shared" si="1"/>
        <v>99.557302477615281</v>
      </c>
    </row>
    <row r="24" spans="1:10" x14ac:dyDescent="0.2">
      <c r="A24" s="5"/>
      <c r="B24" s="27" t="s">
        <v>23</v>
      </c>
      <c r="C24" s="31"/>
      <c r="D24" s="30">
        <v>0</v>
      </c>
      <c r="E24" s="32">
        <v>2136016</v>
      </c>
      <c r="F24" s="33">
        <v>2110014.62</v>
      </c>
      <c r="G24" s="17">
        <v>0</v>
      </c>
      <c r="H24" s="18">
        <f t="shared" si="1"/>
        <v>98.782716047070807</v>
      </c>
    </row>
    <row r="25" spans="1:10" x14ac:dyDescent="0.2">
      <c r="A25" s="5"/>
      <c r="B25" s="27" t="s">
        <v>24</v>
      </c>
      <c r="C25" s="31"/>
      <c r="D25" s="30">
        <v>0</v>
      </c>
      <c r="E25" s="32">
        <v>438210</v>
      </c>
      <c r="F25" s="33">
        <v>437441.01</v>
      </c>
      <c r="G25" s="17">
        <v>0</v>
      </c>
      <c r="H25" s="18">
        <f t="shared" si="1"/>
        <v>99.824515643184768</v>
      </c>
    </row>
    <row r="26" spans="1:10" x14ac:dyDescent="0.2">
      <c r="A26" s="5"/>
      <c r="B26" s="27"/>
      <c r="C26" s="31"/>
      <c r="D26" s="30"/>
      <c r="E26" s="20"/>
      <c r="F26" s="20"/>
      <c r="G26" s="17"/>
      <c r="H26" s="18"/>
    </row>
    <row r="27" spans="1:10" ht="13.5" customHeight="1" x14ac:dyDescent="0.2">
      <c r="A27" s="4"/>
      <c r="B27" s="34" t="s">
        <v>25</v>
      </c>
      <c r="C27" s="15"/>
      <c r="D27" s="30">
        <v>0</v>
      </c>
      <c r="E27" s="16">
        <v>0</v>
      </c>
      <c r="F27" s="16">
        <v>321249.96999999997</v>
      </c>
      <c r="G27" s="17"/>
      <c r="H27" s="18"/>
    </row>
    <row r="28" spans="1:10" s="37" customFormat="1" ht="25.5" customHeight="1" x14ac:dyDescent="0.2">
      <c r="A28" s="6"/>
      <c r="B28" s="27"/>
      <c r="C28" s="35"/>
      <c r="D28" s="36"/>
      <c r="E28" s="36"/>
      <c r="F28" s="36"/>
      <c r="G28" s="17"/>
      <c r="H28" s="18"/>
    </row>
    <row r="29" spans="1:10" ht="27" customHeight="1" x14ac:dyDescent="0.2">
      <c r="A29" s="3"/>
      <c r="B29" s="38" t="s">
        <v>26</v>
      </c>
      <c r="C29" s="28"/>
      <c r="D29" s="39">
        <f>D30+D31+D32+D33+D34</f>
        <v>122977167</v>
      </c>
      <c r="E29" s="40">
        <f>SUM(E30:E34)</f>
        <v>125143016.99000001</v>
      </c>
      <c r="F29" s="40">
        <f>124891360.7-321249.97</f>
        <v>124570110.73</v>
      </c>
      <c r="G29" s="41">
        <f t="shared" si="0"/>
        <v>101.29531665825412</v>
      </c>
      <c r="H29" s="42">
        <f t="shared" si="1"/>
        <v>99.542198778821358</v>
      </c>
      <c r="I29" s="43"/>
      <c r="J29" s="43"/>
    </row>
    <row r="30" spans="1:10" x14ac:dyDescent="0.2">
      <c r="A30" s="3"/>
      <c r="B30" s="14" t="s">
        <v>6</v>
      </c>
      <c r="C30" s="15"/>
      <c r="D30" s="30">
        <v>104764333</v>
      </c>
      <c r="E30" s="20">
        <v>103918923.7</v>
      </c>
      <c r="F30" s="20">
        <f>103698958.29-321249.97</f>
        <v>103377708.32000001</v>
      </c>
      <c r="G30" s="17">
        <f t="shared" si="0"/>
        <v>98.676434392991368</v>
      </c>
      <c r="H30" s="18">
        <f t="shared" si="1"/>
        <v>99.47919458676995</v>
      </c>
      <c r="I30" s="43"/>
      <c r="J30" s="43"/>
    </row>
    <row r="31" spans="1:10" x14ac:dyDescent="0.2">
      <c r="A31" s="3"/>
      <c r="B31" s="14" t="s">
        <v>27</v>
      </c>
      <c r="C31" s="15"/>
      <c r="D31" s="30">
        <v>5980936</v>
      </c>
      <c r="E31" s="20">
        <v>5406449.0599999996</v>
      </c>
      <c r="F31" s="20">
        <v>5402152.1799999997</v>
      </c>
      <c r="G31" s="17">
        <f t="shared" si="0"/>
        <v>90.322855486164713</v>
      </c>
      <c r="H31" s="18">
        <f t="shared" si="1"/>
        <v>99.920523065096646</v>
      </c>
    </row>
    <row r="32" spans="1:10" x14ac:dyDescent="0.2">
      <c r="A32" s="3"/>
      <c r="B32" s="44" t="s">
        <v>28</v>
      </c>
      <c r="C32" s="28"/>
      <c r="D32" s="45">
        <v>12231898</v>
      </c>
      <c r="E32" s="20">
        <v>14883909</v>
      </c>
      <c r="F32" s="20">
        <v>14877787.91</v>
      </c>
      <c r="G32" s="17">
        <f t="shared" si="0"/>
        <v>121.63106584113112</v>
      </c>
      <c r="H32" s="18">
        <f t="shared" si="1"/>
        <v>99.958874446222424</v>
      </c>
      <c r="J32" s="46"/>
    </row>
    <row r="33" spans="1:10" ht="26.25" thickBot="1" x14ac:dyDescent="0.25">
      <c r="A33" s="3"/>
      <c r="B33" s="47" t="s">
        <v>29</v>
      </c>
      <c r="C33" s="48"/>
      <c r="D33" s="49">
        <v>0</v>
      </c>
      <c r="E33" s="50">
        <v>0</v>
      </c>
      <c r="F33" s="50">
        <v>0</v>
      </c>
      <c r="G33" s="41">
        <v>0</v>
      </c>
      <c r="H33" s="42">
        <v>0</v>
      </c>
      <c r="J33" s="46"/>
    </row>
    <row r="34" spans="1:10" ht="13.5" thickBot="1" x14ac:dyDescent="0.25">
      <c r="A34" s="51"/>
      <c r="B34" s="52" t="s">
        <v>30</v>
      </c>
      <c r="C34" s="53"/>
      <c r="D34" s="54">
        <v>0</v>
      </c>
      <c r="E34" s="55">
        <v>933735.23</v>
      </c>
      <c r="F34" s="55">
        <v>912462.32</v>
      </c>
      <c r="G34" s="56">
        <v>0</v>
      </c>
      <c r="H34" s="57">
        <f t="shared" si="1"/>
        <v>97.721740669461511</v>
      </c>
    </row>
    <row r="36" spans="1:10" x14ac:dyDescent="0.2">
      <c r="D36" s="43"/>
      <c r="E36" s="43"/>
    </row>
    <row r="37" spans="1:10" x14ac:dyDescent="0.2">
      <c r="D37" s="43"/>
      <c r="E37" s="43"/>
    </row>
  </sheetData>
  <mergeCells count="5">
    <mergeCell ref="G2:H2"/>
    <mergeCell ref="F2:F3"/>
    <mergeCell ref="B2:B3"/>
    <mergeCell ref="D2:D3"/>
    <mergeCell ref="E2:E3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95" orientation="landscape" r:id="rId1"/>
  <headerFooter>
    <oddHeader xml:space="preserve">&amp;C&amp;"Arial CE,Tučné"Záväzné ukazovatele kapitoly štátneho rozpočtu  za rok 2012 (v eur) 10 Ministerstvo zahraničných vecí a európskych záležitostí SR&amp;RTabuľka: 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MZV SR</dc:creator>
  <cp:lastModifiedBy>Windows User</cp:lastModifiedBy>
  <cp:lastPrinted>2013-04-09T11:38:46Z</cp:lastPrinted>
  <dcterms:created xsi:type="dcterms:W3CDTF">2005-02-16T12:18:06Z</dcterms:created>
  <dcterms:modified xsi:type="dcterms:W3CDTF">2013-04-23T13:18:23Z</dcterms:modified>
</cp:coreProperties>
</file>