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35" windowWidth="11340" windowHeight="673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13" i="1" l="1"/>
  <c r="E13" i="1"/>
  <c r="F11" i="1"/>
  <c r="E11" i="1"/>
  <c r="F22" i="1"/>
  <c r="E22" i="1"/>
  <c r="F20" i="1"/>
  <c r="E20" i="1"/>
  <c r="E28" i="1"/>
  <c r="F28" i="1"/>
  <c r="D28" i="1"/>
  <c r="E8" i="1"/>
  <c r="F8" i="1"/>
  <c r="H36" i="1" l="1"/>
  <c r="H35" i="1"/>
  <c r="H34" i="1"/>
  <c r="H33" i="1"/>
  <c r="G36" i="1"/>
  <c r="H31" i="1"/>
  <c r="H30" i="1"/>
  <c r="G30" i="1"/>
  <c r="H29" i="1"/>
  <c r="G29" i="1"/>
  <c r="H26" i="1"/>
  <c r="H12" i="1" l="1"/>
  <c r="G4" i="1" l="1"/>
  <c r="H4" i="1" l="1"/>
  <c r="G7" i="1"/>
  <c r="G8" i="1"/>
  <c r="G11" i="1"/>
  <c r="G13" i="1"/>
  <c r="G15" i="1"/>
  <c r="G17" i="1"/>
  <c r="G18" i="1"/>
  <c r="G20" i="1"/>
  <c r="G22" i="1"/>
  <c r="G28" i="1"/>
  <c r="H7" i="1"/>
  <c r="H8" i="1"/>
  <c r="H11" i="1"/>
  <c r="H13" i="1"/>
  <c r="H15" i="1"/>
  <c r="H17" i="1"/>
  <c r="H18" i="1"/>
  <c r="H20" i="1"/>
  <c r="H22" i="1"/>
  <c r="H23" i="1"/>
  <c r="H24" i="1"/>
  <c r="H28" i="1"/>
  <c r="H3" i="1"/>
  <c r="G3" i="1"/>
</calcChain>
</file>

<file path=xl/sharedStrings.xml><?xml version="1.0" encoding="utf-8"?>
<sst xmlns="http://schemas.openxmlformats.org/spreadsheetml/2006/main" count="37" uniqueCount="36">
  <si>
    <t>Skutočnosť</t>
  </si>
  <si>
    <t>% plnenia</t>
  </si>
  <si>
    <t>I.</t>
  </si>
  <si>
    <t>II.</t>
  </si>
  <si>
    <t>ZÁVÄZNÝ UKAZOVATEĽ</t>
  </si>
  <si>
    <t>z toho:</t>
  </si>
  <si>
    <t>06U - Rozvoj zahraničných vzťahov</t>
  </si>
  <si>
    <t>schválený rozpočet</t>
  </si>
  <si>
    <t>upravený rozpočet</t>
  </si>
  <si>
    <t>Schválený rozpočet</t>
  </si>
  <si>
    <t>Upravený rozpočet</t>
  </si>
  <si>
    <t xml:space="preserve">  A. Záväzný ukazovateľ</t>
  </si>
  <si>
    <t xml:space="preserve">  B. Prostriedky Európskej únie</t>
  </si>
  <si>
    <t>A. Výdavky spolu bez prostriedkov Európskej únie</t>
  </si>
  <si>
    <t>A.1. prostriedky štátneho rozpočtu (kód zdroja 111)</t>
  </si>
  <si>
    <t>A.2. prostiedky na spolufinancovanie</t>
  </si>
  <si>
    <t>A.3. mzdy, platy, služobné príjmy a OOV (610, kód zdroja 111)</t>
  </si>
  <si>
    <t xml:space="preserve">       z toho:</t>
  </si>
  <si>
    <t xml:space="preserve">      mzdy, platy, služ. príjmy a OOV aparátu ústred. orgánu</t>
  </si>
  <si>
    <t>z toho: aparát ústredného orgánu</t>
  </si>
  <si>
    <t>kód zdroja 111</t>
  </si>
  <si>
    <t>B.  Prostriedky z rozpočtu EÚ</t>
  </si>
  <si>
    <t>097 - Príspevky SR do MO</t>
  </si>
  <si>
    <t>0AU - Vysielanie civilných expertov do aktivít krízového manažmentu mimo územia SR</t>
  </si>
  <si>
    <t xml:space="preserve">PRÍJMY KAPITOLY </t>
  </si>
  <si>
    <t xml:space="preserve">VÝDAVKY KAPITOLY CELKOM (A+B) </t>
  </si>
  <si>
    <t>0D4 - SK PRES 2016</t>
  </si>
  <si>
    <t>C. Výdavky štátneho rozpočtu na realizáciu programov na rok  2015</t>
  </si>
  <si>
    <t>0D3 - Štátna politika k Slovákom žijúcim v zahraničí</t>
  </si>
  <si>
    <t>Počet zamestnancov rozpočtových organizácií podľa  prílohy č. 1               k UV SR č. 508/2014</t>
  </si>
  <si>
    <t>kód zdroja 131E</t>
  </si>
  <si>
    <t>A.4. Kapitálové výdavky (700) (bez prostriedkov EU a prostriedkov na spolufinancovanie)</t>
  </si>
  <si>
    <t>0A9 - OP Informatizácia spoločnosti</t>
  </si>
  <si>
    <t>06G - Ľudské zdroje</t>
  </si>
  <si>
    <t>05T - Rozvojová spolupráca</t>
  </si>
  <si>
    <t>kód zdroja 131F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</si>
</sst>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 CE"/>
      <charset val="238"/>
    </font>
    <font>
      <sz val="10"/>
      <name val="Times New Roman CE"/>
      <family val="1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8.5"/>
      <name val="Arial"/>
      <family val="2"/>
    </font>
    <font>
      <b/>
      <sz val="10"/>
      <name val="Times New Roman C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" fontId="9" fillId="3" borderId="11" applyNumberFormat="0" applyProtection="0">
      <alignment vertical="center"/>
    </xf>
  </cellStyleXfs>
  <cellXfs count="91">
    <xf numFmtId="0" fontId="0" fillId="0" borderId="0" xfId="0"/>
    <xf numFmtId="0" fontId="1" fillId="0" borderId="1" xfId="0" applyFont="1" applyBorder="1"/>
    <xf numFmtId="0" fontId="2" fillId="0" borderId="2" xfId="0" applyFont="1" applyBorder="1" applyAlignment="1">
      <alignment horizontal="center"/>
    </xf>
    <xf numFmtId="0" fontId="3" fillId="0" borderId="2" xfId="0" applyFont="1" applyBorder="1"/>
    <xf numFmtId="0" fontId="2" fillId="0" borderId="2" xfId="0" applyFont="1" applyBorder="1"/>
    <xf numFmtId="49" fontId="3" fillId="0" borderId="2" xfId="0" applyNumberFormat="1" applyFont="1" applyBorder="1"/>
    <xf numFmtId="0" fontId="3" fillId="0" borderId="2" xfId="0" applyFont="1" applyBorder="1" applyAlignment="1">
      <alignment wrapText="1"/>
    </xf>
    <xf numFmtId="0" fontId="4" fillId="0" borderId="2" xfId="0" applyFont="1" applyBorder="1"/>
    <xf numFmtId="0" fontId="6" fillId="0" borderId="4" xfId="0" applyFont="1" applyBorder="1"/>
    <xf numFmtId="0" fontId="1" fillId="0" borderId="0" xfId="0" applyFont="1"/>
    <xf numFmtId="0" fontId="5" fillId="2" borderId="3" xfId="0" applyFont="1" applyFill="1" applyBorder="1"/>
    <xf numFmtId="0" fontId="6" fillId="0" borderId="3" xfId="0" applyFont="1" applyBorder="1"/>
    <xf numFmtId="4" fontId="5" fillId="0" borderId="3" xfId="0" applyNumberFormat="1" applyFont="1" applyBorder="1"/>
    <xf numFmtId="4" fontId="5" fillId="0" borderId="3" xfId="0" applyNumberFormat="1" applyFont="1" applyFill="1" applyBorder="1"/>
    <xf numFmtId="4" fontId="5" fillId="0" borderId="6" xfId="0" applyNumberFormat="1" applyFont="1" applyFill="1" applyBorder="1"/>
    <xf numFmtId="0" fontId="6" fillId="2" borderId="3" xfId="0" applyFont="1" applyFill="1" applyBorder="1"/>
    <xf numFmtId="0" fontId="6" fillId="2" borderId="3" xfId="0" applyFont="1" applyFill="1" applyBorder="1" applyAlignment="1">
      <alignment vertical="top" wrapText="1"/>
    </xf>
    <xf numFmtId="49" fontId="6" fillId="2" borderId="3" xfId="0" applyNumberFormat="1" applyFont="1" applyFill="1" applyBorder="1" applyAlignment="1">
      <alignment vertical="top" wrapText="1"/>
    </xf>
    <xf numFmtId="0" fontId="6" fillId="2" borderId="3" xfId="0" applyFont="1" applyFill="1" applyBorder="1" applyAlignment="1">
      <alignment wrapText="1"/>
    </xf>
    <xf numFmtId="0" fontId="5" fillId="2" borderId="3" xfId="0" applyFont="1" applyFill="1" applyBorder="1" applyAlignment="1"/>
    <xf numFmtId="0" fontId="1" fillId="0" borderId="0" xfId="0" applyFont="1" applyAlignment="1">
      <alignment wrapText="1"/>
    </xf>
    <xf numFmtId="0" fontId="5" fillId="2" borderId="3" xfId="0" applyFont="1" applyFill="1" applyBorder="1" applyAlignment="1">
      <alignment vertical="center" wrapText="1"/>
    </xf>
    <xf numFmtId="3" fontId="1" fillId="0" borderId="0" xfId="0" applyNumberFormat="1" applyFont="1"/>
    <xf numFmtId="0" fontId="5" fillId="2" borderId="3" xfId="0" applyFont="1" applyFill="1" applyBorder="1" applyAlignment="1">
      <alignment wrapText="1"/>
    </xf>
    <xf numFmtId="3" fontId="1" fillId="0" borderId="0" xfId="0" applyNumberFormat="1" applyFont="1" applyBorder="1"/>
    <xf numFmtId="0" fontId="5" fillId="2" borderId="3" xfId="0" applyFont="1" applyFill="1" applyBorder="1" applyAlignment="1">
      <alignment horizontal="left" vertical="center" wrapText="1"/>
    </xf>
    <xf numFmtId="164" fontId="1" fillId="0" borderId="0" xfId="0" applyNumberFormat="1" applyFont="1"/>
    <xf numFmtId="0" fontId="5" fillId="0" borderId="7" xfId="0" applyFont="1" applyBorder="1" applyAlignment="1">
      <alignment horizontal="center" vertical="center" wrapText="1"/>
    </xf>
    <xf numFmtId="4" fontId="7" fillId="0" borderId="3" xfId="0" applyNumberFormat="1" applyFont="1" applyBorder="1"/>
    <xf numFmtId="4" fontId="7" fillId="0" borderId="3" xfId="0" applyNumberFormat="1" applyFont="1" applyFill="1" applyBorder="1"/>
    <xf numFmtId="4" fontId="7" fillId="0" borderId="6" xfId="0" applyNumberFormat="1" applyFont="1" applyFill="1" applyBorder="1"/>
    <xf numFmtId="4" fontId="8" fillId="0" borderId="3" xfId="0" applyNumberFormat="1" applyFont="1" applyBorder="1"/>
    <xf numFmtId="4" fontId="7" fillId="2" borderId="8" xfId="0" applyNumberFormat="1" applyFont="1" applyFill="1" applyBorder="1"/>
    <xf numFmtId="4" fontId="8" fillId="0" borderId="3" xfId="0" applyNumberFormat="1" applyFont="1" applyBorder="1" applyAlignment="1">
      <alignment wrapText="1"/>
    </xf>
    <xf numFmtId="0" fontId="5" fillId="2" borderId="9" xfId="0" applyFont="1" applyFill="1" applyBorder="1" applyAlignment="1">
      <alignment horizontal="left" vertical="center" wrapText="1"/>
    </xf>
    <xf numFmtId="4" fontId="8" fillId="0" borderId="3" xfId="0" applyNumberFormat="1" applyFont="1" applyBorder="1" applyAlignment="1">
      <alignment horizontal="right" vertical="center"/>
    </xf>
    <xf numFmtId="4" fontId="6" fillId="0" borderId="3" xfId="0" applyNumberFormat="1" applyFont="1" applyBorder="1"/>
    <xf numFmtId="4" fontId="5" fillId="0" borderId="3" xfId="0" applyNumberFormat="1" applyFont="1" applyBorder="1" applyAlignment="1">
      <alignment horizontal="right" vertical="center"/>
    </xf>
    <xf numFmtId="3" fontId="6" fillId="2" borderId="3" xfId="0" applyNumberFormat="1" applyFont="1" applyFill="1" applyBorder="1"/>
    <xf numFmtId="3" fontId="6" fillId="2" borderId="9" xfId="0" applyNumberFormat="1" applyFont="1" applyFill="1" applyBorder="1" applyAlignment="1">
      <alignment horizontal="right" vertical="center"/>
    </xf>
    <xf numFmtId="4" fontId="6" fillId="0" borderId="9" xfId="0" applyNumberFormat="1" applyFont="1" applyBorder="1" applyAlignment="1">
      <alignment vertical="center"/>
    </xf>
    <xf numFmtId="3" fontId="6" fillId="2" borderId="3" xfId="0" applyNumberFormat="1" applyFont="1" applyFill="1" applyBorder="1" applyAlignment="1">
      <alignment horizontal="right" vertical="center"/>
    </xf>
    <xf numFmtId="4" fontId="6" fillId="0" borderId="3" xfId="0" applyNumberFormat="1" applyFont="1" applyBorder="1" applyAlignment="1">
      <alignment vertical="center"/>
    </xf>
    <xf numFmtId="3" fontId="6" fillId="2" borderId="3" xfId="0" applyNumberFormat="1" applyFont="1" applyFill="1" applyBorder="1" applyAlignment="1">
      <alignment wrapText="1"/>
    </xf>
    <xf numFmtId="4" fontId="5" fillId="0" borderId="3" xfId="0" applyNumberFormat="1" applyFont="1" applyFill="1" applyBorder="1" applyAlignment="1"/>
    <xf numFmtId="4" fontId="5" fillId="0" borderId="6" xfId="0" applyNumberFormat="1" applyFont="1" applyFill="1" applyBorder="1" applyAlignment="1"/>
    <xf numFmtId="4" fontId="5" fillId="2" borderId="8" xfId="0" applyNumberFormat="1" applyFont="1" applyFill="1" applyBorder="1"/>
    <xf numFmtId="0" fontId="5" fillId="2" borderId="5" xfId="0" applyFont="1" applyFill="1" applyBorder="1"/>
    <xf numFmtId="0" fontId="6" fillId="0" borderId="5" xfId="0" applyFont="1" applyBorder="1"/>
    <xf numFmtId="4" fontId="5" fillId="0" borderId="5" xfId="0" applyNumberFormat="1" applyFont="1" applyBorder="1"/>
    <xf numFmtId="4" fontId="5" fillId="0" borderId="5" xfId="0" applyNumberFormat="1" applyFont="1" applyFill="1" applyBorder="1"/>
    <xf numFmtId="4" fontId="5" fillId="0" borderId="13" xfId="0" applyNumberFormat="1" applyFont="1" applyFill="1" applyBorder="1"/>
    <xf numFmtId="0" fontId="5" fillId="0" borderId="14" xfId="0" applyFont="1" applyBorder="1" applyAlignment="1">
      <alignment horizontal="center" vertical="center"/>
    </xf>
    <xf numFmtId="3" fontId="5" fillId="0" borderId="17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 shrinkToFit="1"/>
    </xf>
    <xf numFmtId="164" fontId="5" fillId="0" borderId="18" xfId="0" applyNumberFormat="1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/>
    </xf>
    <xf numFmtId="0" fontId="6" fillId="0" borderId="19" xfId="0" applyFont="1" applyBorder="1"/>
    <xf numFmtId="0" fontId="6" fillId="0" borderId="20" xfId="0" applyFont="1" applyBorder="1" applyAlignment="1">
      <alignment horizontal="center" vertical="center" wrapText="1"/>
    </xf>
    <xf numFmtId="3" fontId="5" fillId="0" borderId="21" xfId="0" applyNumberFormat="1" applyFont="1" applyBorder="1" applyAlignment="1">
      <alignment horizontal="center" vertical="center"/>
    </xf>
    <xf numFmtId="164" fontId="5" fillId="0" borderId="20" xfId="0" applyNumberFormat="1" applyFont="1" applyBorder="1" applyAlignment="1">
      <alignment horizontal="center" vertical="center" wrapText="1" shrinkToFit="1"/>
    </xf>
    <xf numFmtId="164" fontId="5" fillId="0" borderId="22" xfId="0" applyNumberFormat="1" applyFont="1" applyFill="1" applyBorder="1" applyAlignment="1">
      <alignment horizontal="center" vertical="center" wrapText="1" shrinkToFit="1"/>
    </xf>
    <xf numFmtId="0" fontId="1" fillId="0" borderId="23" xfId="0" applyFont="1" applyBorder="1"/>
    <xf numFmtId="49" fontId="5" fillId="2" borderId="15" xfId="0" applyNumberFormat="1" applyFont="1" applyFill="1" applyBorder="1"/>
    <xf numFmtId="3" fontId="6" fillId="2" borderId="15" xfId="0" applyNumberFormat="1" applyFont="1" applyFill="1" applyBorder="1"/>
    <xf numFmtId="4" fontId="6" fillId="0" borderId="15" xfId="0" applyNumberFormat="1" applyFont="1" applyBorder="1"/>
    <xf numFmtId="4" fontId="6" fillId="0" borderId="3" xfId="0" applyNumberFormat="1" applyFont="1" applyBorder="1" applyAlignment="1">
      <alignment horizontal="right" vertical="center"/>
    </xf>
    <xf numFmtId="0" fontId="8" fillId="2" borderId="3" xfId="0" applyFont="1" applyFill="1" applyBorder="1"/>
    <xf numFmtId="0" fontId="8" fillId="0" borderId="3" xfId="0" applyFont="1" applyBorder="1"/>
    <xf numFmtId="49" fontId="8" fillId="2" borderId="3" xfId="0" applyNumberFormat="1" applyFont="1" applyFill="1" applyBorder="1" applyAlignment="1">
      <alignment wrapText="1"/>
    </xf>
    <xf numFmtId="0" fontId="7" fillId="0" borderId="3" xfId="0" applyFont="1" applyBorder="1"/>
    <xf numFmtId="49" fontId="8" fillId="0" borderId="3" xfId="0" applyNumberFormat="1" applyFont="1" applyBorder="1"/>
    <xf numFmtId="0" fontId="8" fillId="0" borderId="3" xfId="0" applyFont="1" applyBorder="1" applyAlignment="1">
      <alignment wrapText="1"/>
    </xf>
    <xf numFmtId="0" fontId="7" fillId="0" borderId="9" xfId="0" applyFont="1" applyBorder="1"/>
    <xf numFmtId="0" fontId="8" fillId="0" borderId="15" xfId="0" applyFont="1" applyBorder="1"/>
    <xf numFmtId="4" fontId="6" fillId="0" borderId="3" xfId="0" applyNumberFormat="1" applyFont="1" applyFill="1" applyBorder="1"/>
    <xf numFmtId="4" fontId="6" fillId="0" borderId="6" xfId="0" applyNumberFormat="1" applyFont="1" applyFill="1" applyBorder="1"/>
    <xf numFmtId="4" fontId="10" fillId="0" borderId="3" xfId="0" applyNumberFormat="1" applyFont="1" applyBorder="1"/>
    <xf numFmtId="4" fontId="6" fillId="0" borderId="3" xfId="0" applyNumberFormat="1" applyFont="1" applyFill="1" applyBorder="1" applyAlignment="1"/>
    <xf numFmtId="4" fontId="6" fillId="0" borderId="6" xfId="0" applyNumberFormat="1" applyFont="1" applyFill="1" applyBorder="1" applyAlignment="1"/>
    <xf numFmtId="4" fontId="6" fillId="0" borderId="3" xfId="0" applyNumberFormat="1" applyFont="1" applyFill="1" applyBorder="1" applyAlignment="1">
      <alignment vertical="center"/>
    </xf>
    <xf numFmtId="4" fontId="6" fillId="0" borderId="6" xfId="0" applyNumberFormat="1" applyFont="1" applyFill="1" applyBorder="1" applyAlignment="1">
      <alignment vertical="center"/>
    </xf>
    <xf numFmtId="4" fontId="6" fillId="0" borderId="15" xfId="0" applyNumberFormat="1" applyFont="1" applyFill="1" applyBorder="1" applyAlignment="1"/>
    <xf numFmtId="4" fontId="6" fillId="0" borderId="16" xfId="0" applyNumberFormat="1" applyFont="1" applyFill="1" applyBorder="1" applyAlignment="1"/>
    <xf numFmtId="4" fontId="8" fillId="2" borderId="3" xfId="0" applyNumberFormat="1" applyFont="1" applyFill="1" applyBorder="1"/>
    <xf numFmtId="4" fontId="8" fillId="2" borderId="3" xfId="0" applyNumberFormat="1" applyFont="1" applyFill="1" applyBorder="1" applyAlignment="1">
      <alignment horizontal="right"/>
    </xf>
    <xf numFmtId="0" fontId="8" fillId="0" borderId="3" xfId="0" applyFont="1" applyBorder="1" applyAlignment="1">
      <alignment horizontal="right"/>
    </xf>
    <xf numFmtId="4" fontId="6" fillId="2" borderId="3" xfId="0" applyNumberFormat="1" applyFont="1" applyFill="1" applyBorder="1"/>
    <xf numFmtId="4" fontId="6" fillId="0" borderId="10" xfId="0" applyNumberFormat="1" applyFont="1" applyBorder="1"/>
    <xf numFmtId="4" fontId="5" fillId="2" borderId="3" xfId="0" applyNumberFormat="1" applyFont="1" applyFill="1" applyBorder="1"/>
    <xf numFmtId="4" fontId="5" fillId="0" borderId="0" xfId="0" applyNumberFormat="1" applyFont="1" applyBorder="1"/>
  </cellXfs>
  <cellStyles count="2">
    <cellStyle name="Normálna" xfId="0" builtinId="0"/>
    <cellStyle name="SAPBEXaggDat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showGridLines="0" tabSelected="1" view="pageLayout" zoomScaleNormal="100" workbookViewId="0">
      <selection activeCell="F9" sqref="F9"/>
    </sheetView>
  </sheetViews>
  <sheetFormatPr defaultRowHeight="12.75" x14ac:dyDescent="0.2"/>
  <cols>
    <col min="1" max="1" width="3.7109375" style="9" customWidth="1"/>
    <col min="2" max="2" width="53" style="9" customWidth="1"/>
    <col min="3" max="3" width="17.140625" style="9" hidden="1" customWidth="1"/>
    <col min="4" max="4" width="17.140625" style="9" customWidth="1"/>
    <col min="5" max="5" width="16.140625" style="9" customWidth="1"/>
    <col min="6" max="6" width="15.28515625" style="22" customWidth="1"/>
    <col min="7" max="7" width="15.85546875" style="26" customWidth="1"/>
    <col min="8" max="8" width="15.7109375" style="26" customWidth="1"/>
    <col min="9" max="16384" width="9.140625" style="9"/>
  </cols>
  <sheetData>
    <row r="1" spans="1:8" ht="15.75" customHeight="1" thickBot="1" x14ac:dyDescent="0.25">
      <c r="A1" s="1"/>
      <c r="B1" s="52" t="s">
        <v>4</v>
      </c>
      <c r="C1" s="8"/>
      <c r="D1" s="27" t="s">
        <v>9</v>
      </c>
      <c r="E1" s="27" t="s">
        <v>10</v>
      </c>
      <c r="F1" s="53" t="s">
        <v>0</v>
      </c>
      <c r="G1" s="54" t="s">
        <v>1</v>
      </c>
      <c r="H1" s="55"/>
    </row>
    <row r="2" spans="1:8" ht="29.25" customHeight="1" thickBot="1" x14ac:dyDescent="0.25">
      <c r="A2" s="1"/>
      <c r="B2" s="56"/>
      <c r="C2" s="57"/>
      <c r="D2" s="58"/>
      <c r="E2" s="58"/>
      <c r="F2" s="59"/>
      <c r="G2" s="60" t="s">
        <v>7</v>
      </c>
      <c r="H2" s="61" t="s">
        <v>8</v>
      </c>
    </row>
    <row r="3" spans="1:8" x14ac:dyDescent="0.2">
      <c r="A3" s="7" t="s">
        <v>2</v>
      </c>
      <c r="B3" s="47" t="s">
        <v>24</v>
      </c>
      <c r="C3" s="48"/>
      <c r="D3" s="49">
        <v>6373092</v>
      </c>
      <c r="E3" s="49">
        <v>2003092</v>
      </c>
      <c r="F3" s="49">
        <v>2076867.17</v>
      </c>
      <c r="G3" s="50">
        <f>F3*100/D3</f>
        <v>32.588061964271034</v>
      </c>
      <c r="H3" s="51">
        <f>F3*100/E3</f>
        <v>103.68306448231034</v>
      </c>
    </row>
    <row r="4" spans="1:8" x14ac:dyDescent="0.2">
      <c r="A4" s="3"/>
      <c r="B4" s="15" t="s">
        <v>11</v>
      </c>
      <c r="C4" s="68"/>
      <c r="D4" s="49">
        <v>6373092</v>
      </c>
      <c r="E4" s="49">
        <v>2003092</v>
      </c>
      <c r="F4" s="49">
        <v>2076867.17</v>
      </c>
      <c r="G4" s="13">
        <f>F4*100/D4</f>
        <v>32.588061964271034</v>
      </c>
      <c r="H4" s="14">
        <f>F4*100/E4</f>
        <v>103.68306448231034</v>
      </c>
    </row>
    <row r="5" spans="1:8" ht="15.75" customHeight="1" x14ac:dyDescent="0.2">
      <c r="A5" s="2"/>
      <c r="B5" s="15" t="s">
        <v>12</v>
      </c>
      <c r="C5" s="68"/>
      <c r="D5" s="12">
        <v>0</v>
      </c>
      <c r="E5" s="12">
        <v>0</v>
      </c>
      <c r="F5" s="12">
        <v>0</v>
      </c>
      <c r="G5" s="29"/>
      <c r="H5" s="30"/>
    </row>
    <row r="6" spans="1:8" x14ac:dyDescent="0.2">
      <c r="A6" s="4"/>
      <c r="B6" s="67"/>
      <c r="C6" s="68"/>
      <c r="D6" s="28"/>
      <c r="E6" s="28"/>
      <c r="F6" s="28"/>
      <c r="G6" s="29"/>
      <c r="H6" s="30"/>
    </row>
    <row r="7" spans="1:8" x14ac:dyDescent="0.2">
      <c r="A7" s="4" t="s">
        <v>3</v>
      </c>
      <c r="B7" s="10" t="s">
        <v>25</v>
      </c>
      <c r="C7" s="11"/>
      <c r="D7" s="12">
        <v>106130009</v>
      </c>
      <c r="E7" s="12">
        <v>184396724.38</v>
      </c>
      <c r="F7" s="12">
        <v>181383709.50999999</v>
      </c>
      <c r="G7" s="13">
        <f t="shared" ref="G7:G36" si="0">F7*100/D7</f>
        <v>170.90708953958537</v>
      </c>
      <c r="H7" s="14">
        <f t="shared" ref="H7:H36" si="1">F7*100/E7</f>
        <v>98.366014971181997</v>
      </c>
    </row>
    <row r="8" spans="1:8" x14ac:dyDescent="0.2">
      <c r="A8" s="4"/>
      <c r="B8" s="10" t="s">
        <v>13</v>
      </c>
      <c r="C8" s="68"/>
      <c r="D8" s="12">
        <v>106130009</v>
      </c>
      <c r="E8" s="12">
        <f>E7-550191.67</f>
        <v>183846532.71000001</v>
      </c>
      <c r="F8" s="12">
        <f>F7-550191.67</f>
        <v>180833517.84</v>
      </c>
      <c r="G8" s="13">
        <f t="shared" si="0"/>
        <v>170.38867662773873</v>
      </c>
      <c r="H8" s="14">
        <f t="shared" si="1"/>
        <v>98.361124996165827</v>
      </c>
    </row>
    <row r="9" spans="1:8" x14ac:dyDescent="0.2">
      <c r="A9" s="4"/>
      <c r="B9" s="15" t="s">
        <v>5</v>
      </c>
      <c r="C9" s="68"/>
      <c r="D9" s="32"/>
      <c r="E9" s="32"/>
      <c r="F9" s="31"/>
      <c r="G9" s="29"/>
      <c r="H9" s="30"/>
    </row>
    <row r="10" spans="1:8" x14ac:dyDescent="0.2">
      <c r="A10" s="4"/>
      <c r="B10" s="67"/>
      <c r="C10" s="68"/>
      <c r="D10" s="31"/>
      <c r="E10" s="31"/>
      <c r="F10" s="31"/>
      <c r="G10" s="29"/>
      <c r="H10" s="30"/>
    </row>
    <row r="11" spans="1:8" x14ac:dyDescent="0.2">
      <c r="A11" s="3"/>
      <c r="B11" s="15" t="s">
        <v>14</v>
      </c>
      <c r="C11" s="68"/>
      <c r="D11" s="12">
        <v>106130009</v>
      </c>
      <c r="E11" s="90">
        <f>164452063.16+3222354+1701550</f>
        <v>169375967.16</v>
      </c>
      <c r="F11" s="12">
        <f>161703347.31+3213392.51+1700799.6</f>
        <v>166617539.41999999</v>
      </c>
      <c r="G11" s="13">
        <f t="shared" si="0"/>
        <v>156.99380504151279</v>
      </c>
      <c r="H11" s="14">
        <f t="shared" si="1"/>
        <v>98.371417275867543</v>
      </c>
    </row>
    <row r="12" spans="1:8" x14ac:dyDescent="0.2">
      <c r="A12" s="3"/>
      <c r="B12" s="15" t="s">
        <v>15</v>
      </c>
      <c r="C12" s="68"/>
      <c r="D12" s="46">
        <v>0</v>
      </c>
      <c r="E12" s="12">
        <v>145255.19</v>
      </c>
      <c r="F12" s="12">
        <v>145255.19</v>
      </c>
      <c r="G12" s="13">
        <v>0</v>
      </c>
      <c r="H12" s="14">
        <f t="shared" si="1"/>
        <v>100</v>
      </c>
    </row>
    <row r="13" spans="1:8" x14ac:dyDescent="0.2">
      <c r="A13" s="3"/>
      <c r="B13" s="15" t="s">
        <v>16</v>
      </c>
      <c r="C13" s="68"/>
      <c r="D13" s="37">
        <v>47127522</v>
      </c>
      <c r="E13" s="37">
        <f>55148946.51+179954+238450</f>
        <v>55567350.509999998</v>
      </c>
      <c r="F13" s="37">
        <f>54411462.51+179736.96+238358.19</f>
        <v>54829557.659999996</v>
      </c>
      <c r="G13" s="13">
        <f t="shared" si="0"/>
        <v>116.34296761879396</v>
      </c>
      <c r="H13" s="14">
        <f t="shared" si="1"/>
        <v>98.672254762502632</v>
      </c>
    </row>
    <row r="14" spans="1:8" x14ac:dyDescent="0.2">
      <c r="A14" s="3"/>
      <c r="B14" s="15" t="s">
        <v>17</v>
      </c>
      <c r="C14" s="68"/>
      <c r="D14" s="35"/>
      <c r="E14" s="35"/>
      <c r="F14" s="35"/>
      <c r="G14" s="29"/>
      <c r="H14" s="30"/>
    </row>
    <row r="15" spans="1:8" x14ac:dyDescent="0.2">
      <c r="A15" s="3"/>
      <c r="B15" s="16" t="s">
        <v>18</v>
      </c>
      <c r="C15" s="68"/>
      <c r="D15" s="66">
        <v>46723657</v>
      </c>
      <c r="E15" s="66">
        <v>55148946.509999998</v>
      </c>
      <c r="F15" s="66">
        <v>54411462.509999998</v>
      </c>
      <c r="G15" s="75">
        <f t="shared" si="0"/>
        <v>116.45377524708736</v>
      </c>
      <c r="H15" s="76">
        <f t="shared" si="1"/>
        <v>98.662741454424207</v>
      </c>
    </row>
    <row r="16" spans="1:8" x14ac:dyDescent="0.2">
      <c r="A16" s="3"/>
      <c r="B16" s="69"/>
      <c r="C16" s="68"/>
      <c r="D16" s="31"/>
      <c r="E16" s="31"/>
      <c r="F16" s="31"/>
      <c r="G16" s="29"/>
      <c r="H16" s="30"/>
    </row>
    <row r="17" spans="1:10" ht="25.5" x14ac:dyDescent="0.2">
      <c r="A17" s="3"/>
      <c r="B17" s="17" t="s">
        <v>29</v>
      </c>
      <c r="C17" s="68"/>
      <c r="D17" s="12">
        <v>1201</v>
      </c>
      <c r="E17" s="12">
        <v>1409</v>
      </c>
      <c r="F17" s="12">
        <v>1362.6</v>
      </c>
      <c r="G17" s="13">
        <f t="shared" si="0"/>
        <v>113.45545378850957</v>
      </c>
      <c r="H17" s="14">
        <f t="shared" si="1"/>
        <v>96.706884315117108</v>
      </c>
    </row>
    <row r="18" spans="1:10" x14ac:dyDescent="0.2">
      <c r="A18" s="3"/>
      <c r="B18" s="18" t="s">
        <v>19</v>
      </c>
      <c r="C18" s="70"/>
      <c r="D18" s="36">
        <v>1171</v>
      </c>
      <c r="E18" s="36">
        <v>1379</v>
      </c>
      <c r="F18" s="36">
        <v>1335</v>
      </c>
      <c r="G18" s="75">
        <f t="shared" si="0"/>
        <v>114.00512382578992</v>
      </c>
      <c r="H18" s="76">
        <f t="shared" si="1"/>
        <v>96.809282088469899</v>
      </c>
    </row>
    <row r="19" spans="1:10" x14ac:dyDescent="0.2">
      <c r="A19" s="3"/>
      <c r="B19" s="15"/>
      <c r="C19" s="68"/>
      <c r="D19" s="31"/>
      <c r="E19" s="31"/>
      <c r="F19" s="31"/>
      <c r="G19" s="29"/>
      <c r="H19" s="30"/>
    </row>
    <row r="20" spans="1:10" ht="25.5" customHeight="1" x14ac:dyDescent="0.2">
      <c r="A20" s="3"/>
      <c r="B20" s="18" t="s">
        <v>31</v>
      </c>
      <c r="C20" s="68"/>
      <c r="D20" s="89">
        <v>1100000</v>
      </c>
      <c r="E20" s="89">
        <f>12629272+143070</f>
        <v>12772342</v>
      </c>
      <c r="F20" s="89">
        <f>143070+12303808.13</f>
        <v>12446878.130000001</v>
      </c>
      <c r="G20" s="13">
        <f t="shared" si="0"/>
        <v>1131.5343754545454</v>
      </c>
      <c r="H20" s="14">
        <f t="shared" si="1"/>
        <v>97.451807428895975</v>
      </c>
    </row>
    <row r="21" spans="1:10" x14ac:dyDescent="0.2">
      <c r="A21" s="3"/>
      <c r="B21" s="18" t="s">
        <v>5</v>
      </c>
      <c r="C21" s="68"/>
      <c r="D21" s="84"/>
      <c r="E21" s="31"/>
      <c r="F21" s="31"/>
      <c r="G21" s="29"/>
      <c r="H21" s="30"/>
    </row>
    <row r="22" spans="1:10" x14ac:dyDescent="0.2">
      <c r="A22" s="5"/>
      <c r="B22" s="18" t="s">
        <v>20</v>
      </c>
      <c r="C22" s="71"/>
      <c r="D22" s="87">
        <v>1100000</v>
      </c>
      <c r="E22" s="87">
        <f>1724623+143070</f>
        <v>1867693</v>
      </c>
      <c r="F22" s="88">
        <f>1713103.77+143070</f>
        <v>1856173.77</v>
      </c>
      <c r="G22" s="75">
        <f t="shared" si="0"/>
        <v>168.74306999999999</v>
      </c>
      <c r="H22" s="76">
        <f t="shared" si="1"/>
        <v>99.383237502094829</v>
      </c>
    </row>
    <row r="23" spans="1:10" x14ac:dyDescent="0.2">
      <c r="A23" s="5"/>
      <c r="B23" s="18" t="s">
        <v>30</v>
      </c>
      <c r="C23" s="71"/>
      <c r="D23" s="87">
        <v>0</v>
      </c>
      <c r="E23" s="87">
        <v>186636</v>
      </c>
      <c r="F23" s="88">
        <v>186543.25</v>
      </c>
      <c r="G23" s="75">
        <v>0</v>
      </c>
      <c r="H23" s="76">
        <f t="shared" si="1"/>
        <v>99.950304335712289</v>
      </c>
    </row>
    <row r="24" spans="1:10" x14ac:dyDescent="0.2">
      <c r="A24" s="5"/>
      <c r="B24" s="18" t="s">
        <v>35</v>
      </c>
      <c r="C24" s="71"/>
      <c r="D24" s="87">
        <v>0</v>
      </c>
      <c r="E24" s="87">
        <v>10718013</v>
      </c>
      <c r="F24" s="88">
        <v>10404161.109999999</v>
      </c>
      <c r="G24" s="75">
        <v>0</v>
      </c>
      <c r="H24" s="76">
        <f>F24*100/E24</f>
        <v>97.071734378377784</v>
      </c>
    </row>
    <row r="25" spans="1:10" x14ac:dyDescent="0.2">
      <c r="A25" s="5"/>
      <c r="B25" s="18"/>
      <c r="C25" s="71"/>
      <c r="D25" s="84"/>
      <c r="E25" s="31"/>
      <c r="F25" s="31"/>
      <c r="G25" s="29"/>
      <c r="H25" s="30"/>
    </row>
    <row r="26" spans="1:10" ht="13.5" customHeight="1" x14ac:dyDescent="0.2">
      <c r="A26" s="4"/>
      <c r="B26" s="19" t="s">
        <v>21</v>
      </c>
      <c r="C26" s="68"/>
      <c r="D26" s="89">
        <v>0</v>
      </c>
      <c r="E26" s="77">
        <v>550191.67000000004</v>
      </c>
      <c r="F26" s="77">
        <v>550191.67000000004</v>
      </c>
      <c r="G26" s="13">
        <v>0</v>
      </c>
      <c r="H26" s="14">
        <f>F26*100/E26</f>
        <v>100</v>
      </c>
    </row>
    <row r="27" spans="1:10" s="20" customFormat="1" ht="25.5" customHeight="1" x14ac:dyDescent="0.2">
      <c r="A27" s="6"/>
      <c r="B27" s="18"/>
      <c r="C27" s="72"/>
      <c r="D27" s="33"/>
      <c r="E27" s="85"/>
      <c r="F27" s="86"/>
      <c r="G27" s="29"/>
      <c r="H27" s="30"/>
    </row>
    <row r="28" spans="1:10" ht="27" customHeight="1" x14ac:dyDescent="0.2">
      <c r="A28" s="3"/>
      <c r="B28" s="21" t="s">
        <v>27</v>
      </c>
      <c r="C28" s="70"/>
      <c r="D28" s="12">
        <f>SUM(D29:D36)</f>
        <v>106130009</v>
      </c>
      <c r="E28" s="12">
        <f t="shared" ref="E28:F28" si="2">SUM(E29:E36)</f>
        <v>184396724.38</v>
      </c>
      <c r="F28" s="12">
        <f t="shared" si="2"/>
        <v>181383709.49000001</v>
      </c>
      <c r="G28" s="44">
        <f t="shared" si="0"/>
        <v>170.90708952074056</v>
      </c>
      <c r="H28" s="45">
        <f t="shared" si="1"/>
        <v>98.366014960335818</v>
      </c>
      <c r="I28" s="22"/>
      <c r="J28" s="22"/>
    </row>
    <row r="29" spans="1:10" x14ac:dyDescent="0.2">
      <c r="A29" s="3"/>
      <c r="B29" s="10" t="s">
        <v>6</v>
      </c>
      <c r="C29" s="68"/>
      <c r="D29" s="38">
        <v>98690026</v>
      </c>
      <c r="E29" s="36">
        <v>114671134.63</v>
      </c>
      <c r="F29" s="36">
        <v>113766386.65000001</v>
      </c>
      <c r="G29" s="78">
        <f t="shared" si="0"/>
        <v>115.27647854708236</v>
      </c>
      <c r="H29" s="79">
        <f t="shared" si="1"/>
        <v>99.211006341814553</v>
      </c>
      <c r="I29" s="22"/>
      <c r="J29" s="22"/>
    </row>
    <row r="30" spans="1:10" x14ac:dyDescent="0.2">
      <c r="A30" s="3"/>
      <c r="B30" s="10" t="s">
        <v>34</v>
      </c>
      <c r="C30" s="68"/>
      <c r="D30" s="38">
        <v>5984864</v>
      </c>
      <c r="E30" s="36">
        <v>6595764</v>
      </c>
      <c r="F30" s="36">
        <v>6646160</v>
      </c>
      <c r="G30" s="78">
        <f t="shared" si="0"/>
        <v>111.04947414009742</v>
      </c>
      <c r="H30" s="79">
        <f t="shared" si="1"/>
        <v>100.76406614912237</v>
      </c>
    </row>
    <row r="31" spans="1:10" x14ac:dyDescent="0.2">
      <c r="A31" s="3"/>
      <c r="B31" s="23" t="s">
        <v>22</v>
      </c>
      <c r="C31" s="70"/>
      <c r="D31" s="43">
        <v>0</v>
      </c>
      <c r="E31" s="36">
        <v>33200736.23</v>
      </c>
      <c r="F31" s="36">
        <v>33186524.760000002</v>
      </c>
      <c r="G31" s="78">
        <v>0</v>
      </c>
      <c r="H31" s="79">
        <f t="shared" si="1"/>
        <v>99.957195316689521</v>
      </c>
      <c r="J31" s="24"/>
    </row>
    <row r="32" spans="1:10" ht="25.5" x14ac:dyDescent="0.2">
      <c r="A32" s="3"/>
      <c r="B32" s="25" t="s">
        <v>23</v>
      </c>
      <c r="C32" s="70"/>
      <c r="D32" s="41">
        <v>0</v>
      </c>
      <c r="E32" s="42">
        <v>0</v>
      </c>
      <c r="F32" s="42">
        <v>0</v>
      </c>
      <c r="G32" s="80">
        <v>0</v>
      </c>
      <c r="H32" s="81">
        <v>0</v>
      </c>
      <c r="J32" s="24"/>
    </row>
    <row r="33" spans="1:10" x14ac:dyDescent="0.2">
      <c r="A33" s="3"/>
      <c r="B33" s="34" t="s">
        <v>26</v>
      </c>
      <c r="C33" s="73"/>
      <c r="D33" s="39">
        <v>0</v>
      </c>
      <c r="E33" s="40">
        <v>27841899.34</v>
      </c>
      <c r="F33" s="40">
        <v>25698198.300000001</v>
      </c>
      <c r="G33" s="78">
        <v>0</v>
      </c>
      <c r="H33" s="79">
        <f t="shared" si="1"/>
        <v>92.300449714936732</v>
      </c>
      <c r="J33" s="24"/>
    </row>
    <row r="34" spans="1:10" x14ac:dyDescent="0.2">
      <c r="A34" s="3"/>
      <c r="B34" s="34" t="s">
        <v>32</v>
      </c>
      <c r="C34" s="73"/>
      <c r="D34" s="39">
        <v>0</v>
      </c>
      <c r="E34" s="40">
        <v>359827.36</v>
      </c>
      <c r="F34" s="40">
        <v>359827.36</v>
      </c>
      <c r="G34" s="78">
        <v>0</v>
      </c>
      <c r="H34" s="79">
        <f t="shared" si="1"/>
        <v>100</v>
      </c>
      <c r="J34" s="24"/>
    </row>
    <row r="35" spans="1:10" x14ac:dyDescent="0.2">
      <c r="A35" s="3"/>
      <c r="B35" s="34" t="s">
        <v>33</v>
      </c>
      <c r="C35" s="73"/>
      <c r="D35" s="39">
        <v>0</v>
      </c>
      <c r="E35" s="40">
        <v>25812.82</v>
      </c>
      <c r="F35" s="40">
        <v>25812.82</v>
      </c>
      <c r="G35" s="78">
        <v>0</v>
      </c>
      <c r="H35" s="79">
        <f t="shared" si="1"/>
        <v>100</v>
      </c>
      <c r="J35" s="24"/>
    </row>
    <row r="36" spans="1:10" ht="13.5" thickBot="1" x14ac:dyDescent="0.25">
      <c r="A36" s="62"/>
      <c r="B36" s="63" t="s">
        <v>28</v>
      </c>
      <c r="C36" s="74"/>
      <c r="D36" s="64">
        <v>1455119</v>
      </c>
      <c r="E36" s="65">
        <v>1701550</v>
      </c>
      <c r="F36" s="65">
        <v>1700799.6</v>
      </c>
      <c r="G36" s="82">
        <f t="shared" si="0"/>
        <v>116.88388372359924</v>
      </c>
      <c r="H36" s="83">
        <f t="shared" si="1"/>
        <v>99.955899033234402</v>
      </c>
    </row>
    <row r="38" spans="1:10" x14ac:dyDescent="0.2">
      <c r="D38" s="22"/>
      <c r="E38" s="22"/>
    </row>
    <row r="39" spans="1:10" x14ac:dyDescent="0.2">
      <c r="D39" s="22"/>
      <c r="E39" s="22"/>
    </row>
  </sheetData>
  <phoneticPr fontId="0" type="noConversion"/>
  <pageMargins left="0.23622047244094491" right="0.23622047244094491" top="0.74803149606299213" bottom="0.74803149606299213" header="0.31496062992125984" footer="0.31496062992125984"/>
  <pageSetup paperSize="9" scale="91" fitToWidth="0" orientation="landscape" r:id="rId1"/>
  <headerFooter>
    <oddHeader xml:space="preserve">&amp;C&amp;"Arial CE,Tučné"Záväzné ukazovatele kapitoly štátneho rozpočtu  za rok 2016 (v EUR) 10 Ministerstvo zahraničných vecí a európskych záležitostí SR&amp;RTabuľka: 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MZV SR</dc:creator>
  <cp:lastModifiedBy>Petra Tvrdoňová</cp:lastModifiedBy>
  <cp:lastPrinted>2016-04-11T12:42:41Z</cp:lastPrinted>
  <dcterms:created xsi:type="dcterms:W3CDTF">2005-02-16T12:18:06Z</dcterms:created>
  <dcterms:modified xsi:type="dcterms:W3CDTF">2017-04-10T07:09:54Z</dcterms:modified>
</cp:coreProperties>
</file>